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2"/>
  </bookViews>
  <sheets>
    <sheet name="Обобщена" sheetId="1" r:id="rId1"/>
    <sheet name="КСС първа година" sheetId="2" r:id="rId2"/>
    <sheet name="КСС  втора година" sheetId="3" r:id="rId3"/>
  </sheets>
  <externalReferences>
    <externalReference r:id="rId6"/>
  </externalReferences>
  <definedNames>
    <definedName name="_xlnm.Print_Area" localSheetId="2">'КСС  втора година'!$A$2:$G$180</definedName>
    <definedName name="_xlnm.Print_Area" localSheetId="1">'КСС първа година'!$A$1:$G$47</definedName>
    <definedName name="_xlnm.Print_Area" localSheetId="0">'Обобщена'!$A$1:$G$24</definedName>
    <definedName name="_xlnm.Print_Titles" localSheetId="2">'КСС  втора година'!$9:$10</definedName>
    <definedName name="_xlnm.Print_Titles" localSheetId="1">'КСС първа година'!$10:$11</definedName>
  </definedNames>
  <calcPr fullCalcOnLoad="1"/>
</workbook>
</file>

<file path=xl/sharedStrings.xml><?xml version="1.0" encoding="utf-8"?>
<sst xmlns="http://schemas.openxmlformats.org/spreadsheetml/2006/main" count="391" uniqueCount="199">
  <si>
    <t>мярка</t>
  </si>
  <si>
    <t>м</t>
  </si>
  <si>
    <t>номер</t>
  </si>
  <si>
    <t>наименование</t>
  </si>
  <si>
    <t>к-во</t>
  </si>
  <si>
    <t>бр.</t>
  </si>
  <si>
    <t>стойност, лв.</t>
  </si>
  <si>
    <t>I</t>
  </si>
  <si>
    <t>ед. цена, лв.</t>
  </si>
  <si>
    <t>2</t>
  </si>
  <si>
    <t>4</t>
  </si>
  <si>
    <t>III</t>
  </si>
  <si>
    <t>Общо, лв.</t>
  </si>
  <si>
    <t>Непредвидени разходи 5%, лв.</t>
  </si>
  <si>
    <t>ДДС, лв.</t>
  </si>
  <si>
    <t>Всичко, лв. с ДДС</t>
  </si>
  <si>
    <t>ОБЕКТ:</t>
  </si>
  <si>
    <t>Изготвил:</t>
  </si>
  <si>
    <t>кг</t>
  </si>
  <si>
    <t>непредвидени разходи 5%</t>
  </si>
  <si>
    <t>ДДС</t>
  </si>
  <si>
    <t>ВСИЧКО</t>
  </si>
  <si>
    <t>No.</t>
  </si>
  <si>
    <t>Изкоп в земн почви, механизирано от 2м до 4м дълбочина</t>
  </si>
  <si>
    <t>Изкоп в земн почви, механизирано до 2м дълбочина</t>
  </si>
  <si>
    <t>Допълнително прехвърляне на пясък до 3м</t>
  </si>
  <si>
    <t>Допълнително прехвърляне на почви до 3м</t>
  </si>
  <si>
    <t>Ръчен превоз на пясък на 20м</t>
  </si>
  <si>
    <t>Укрепване и разкрепване на изкопи до 4м</t>
  </si>
  <si>
    <t>Полагане и трамбоване на пясък за пясъчна подложка</t>
  </si>
  <si>
    <t>Обратен насип от пясък около тръба и 30см над теме тръба с трамбоване на пластове от 15см</t>
  </si>
  <si>
    <t>Обратен насип от изкопана земна почва до кота терен с трамбоване на пластове от 20см</t>
  </si>
  <si>
    <t>Изкоп в земни почви, ръчно, в т.ч. доизкопаване и подравняване откосите на изкопи, подравняване на дъно, уширение на изкоп на места за опорни блокове и шахти за калници и въздушници</t>
  </si>
  <si>
    <t>Натоварване и извозване на земни почви на депо до 20км</t>
  </si>
  <si>
    <t>Дезинфекция на водопровод</t>
  </si>
  <si>
    <t>Изпитване на водопровод</t>
  </si>
  <si>
    <t>Изпълнение на бетонови опорни блокове, съгласно типови детайли в местата на чупките</t>
  </si>
  <si>
    <t>Доставка и монтаж на колена и дъги РЕ100, DN225, PN16, на челна заварка</t>
  </si>
  <si>
    <t>Доставка и монтаж на предпазна ограда с единична лента и бетоново стълбче</t>
  </si>
  <si>
    <t>Доставка и монтаж на сигнална лента с надпис "ВОДОПРОВОД"</t>
  </si>
  <si>
    <t>Пресичане на бетонов път (вкл. рязане, разкъртване, извозване, възстановяване на бетонна настилка с пътна основа)</t>
  </si>
  <si>
    <t>Пресичане на сухи дерета, L=12м</t>
  </si>
  <si>
    <t>Изпълнение на шахта калник по отделен чертеж, включително доставка и монтаж на оборудването</t>
  </si>
  <si>
    <t>Изпълнение на шахта въздушник по отделен чертеж, включително доставка и монтаж на оборудването</t>
  </si>
  <si>
    <t xml:space="preserve">Замонолитване на тръба през стена на суха камера с циментно-пясъчен разтвор (отношение 1:1) </t>
  </si>
  <si>
    <t>Доставка и монтаж на тръба Ф160мм (DN150) PE100+PP, PN10, на челна заварка</t>
  </si>
  <si>
    <t>Доставка и монтаж на коляно 90° Ф160мм (DN150) РЕ, PN 10, на челна заварка</t>
  </si>
  <si>
    <t>Доставка и монтаж на тройник Ф160мм (DN150) РЕ, PN 10, равнораменен, на челна заварка</t>
  </si>
  <si>
    <t xml:space="preserve">Замонолитване на тръба през стена на шахта и помпена камера с циментно-пясъчен разтвор (отношение 1:1) </t>
  </si>
  <si>
    <t>Изготвяне на бетонна опора за тръбопровод Ф160мм РЕ, PN10, 20х20см, H - на място</t>
  </si>
  <si>
    <t>Помпена камера и шахта за удароубивателна система</t>
  </si>
  <si>
    <t>Помпена камера и шахта за удароубивателна система, връзка към черпателна камера</t>
  </si>
  <si>
    <t>Връзка към черпателна камера</t>
  </si>
  <si>
    <t>Други</t>
  </si>
  <si>
    <t>Доставка и монтаж на тръба Ф110мм (DN100) PE100+PP, PN10, на челна заварка</t>
  </si>
  <si>
    <t>Доставка и монтаж на тръба Ф225мм (DN200) PE100+PP, PN16, на челна заварка</t>
  </si>
  <si>
    <t>Доставка и монтаж на коляно Ф160мм (DN150) РЕ, PN 10, на челна заварка</t>
  </si>
  <si>
    <t>Доставка и монтаж на коляно Ф225мм (DN200) РЕ, PN 16, на челна заварка</t>
  </si>
  <si>
    <t>Доставка и монтаж на тройник Ф225мм (DN200) РЕ, PN 16, равнораменен, на челна заварка</t>
  </si>
  <si>
    <t>Включване към напорен резервоар</t>
  </si>
  <si>
    <t>Доставка и монтаж на стоманена подпора от L-профили за тръба ф225мм (външен диаметър) PE, PN16</t>
  </si>
  <si>
    <t>Изкоп в земн почви, механизирано до 2.5м дълбочина за котлован на помпена камера</t>
  </si>
  <si>
    <t>Изкоп в земни почви, ръчно, в т.ч. доизкопаване и подравняване откосите на изкопа, подравняване на дъно за помпена камера</t>
  </si>
  <si>
    <t>Обратен насип около помпена камера от изкопана земна почва до кота терен с трамбоване на пластове от 20см</t>
  </si>
  <si>
    <t>Дезинфекция на водопровод Ф160мм (DN150) PE100+PP, PN10, на челна заварка (връзка между черпателна и помпена камера)</t>
  </si>
  <si>
    <t>Изпитване на водопровод Ф160мм (DN150) PE100+PP, PN10, на челна заварка (връзка между черпателна и помпена камера)</t>
  </si>
  <si>
    <t xml:space="preserve">Доставка и монтаж на намалител Ф160/110 (DN150/100мм вътрешен диам.) PE, PN10, на заварка </t>
  </si>
  <si>
    <t xml:space="preserve">Доставка и монтаж на намалител Ф160/110 (DN150/100мм вътрешен диам.) PE, PN16, на заварка </t>
  </si>
  <si>
    <t xml:space="preserve">Доставка и монтаж на  намалител Ф225/160 (DN200/150мм вътрешен диам.) PE, PN16, на заварка </t>
  </si>
  <si>
    <t xml:space="preserve">Доставка и монтаж на стоманена подпора от L-профили за тръба ф160мм (външен диаметър) PE, PN10 </t>
  </si>
  <si>
    <t>Изпълнение на бетонна подпора за активна обратна клапа, СК и удароубивател, 10х10см, H - на място</t>
  </si>
  <si>
    <t>Изпълнение на бетонна опора за разширителен съд 10х10см, H - на място</t>
  </si>
  <si>
    <t>Доставка и монтаж на ревизионна шахта за удароубивателна система от сглобяеми ст.б елементи ф2000мм, Hпръстен=500мм със заводски замонолитени чугунови стъпала за достъп, (броя варира съгласно Hрш), сглобяемо дъно, Hрш=1955мм</t>
  </si>
  <si>
    <t>Доставка и монтаж на чугунен капак за достъп в ревизионна шахта за удароъбивателна система ф600мм в комплект с гривна</t>
  </si>
  <si>
    <t xml:space="preserve">Доставка и монтаж на полиетиленова тръба ф90мм PE (DN80мм - вътрешен диам.), PN 10, в т.ч доставка, монтаж и замонолитване през стена на  бетонова шахта за отвеждане на изпусканите води при хидравличен удар от системата към близко дере (L=по ситуация на място) включително изкопно-насипни дейности, уплътняване, възтановяване на терен, заустване към дере и фитинги </t>
  </si>
  <si>
    <t>Доставка и монтаж на опорна пета (муфа) за преносима лебедка с подвижно рамо в комплект със закрепващи анкерни болтове или подобни - Ф муфа съгласно опорна стойка на лебедката - по комплекса доставка</t>
  </si>
  <si>
    <t>Укрепване и разкрепване на изкопи до 2.5м</t>
  </si>
  <si>
    <t xml:space="preserve">ОБОБЩЕНА СТОЙНОСТНА СМЕТКА </t>
  </si>
  <si>
    <t>Доставка и монтаж на коляно Ф110мм (DN100) РЕ, PN 16, на челна заварка</t>
  </si>
  <si>
    <t xml:space="preserve">Доставка и монтаж на стоманена подпора от L-профили за тръба ф110мм (външен диаметър) PE, PN16 </t>
  </si>
  <si>
    <t>Доставка и монтаж на стоманена подпора от L-профили за тръба ф110мм (външен диаметър) PE, PN16, Н=1375мм</t>
  </si>
  <si>
    <t xml:space="preserve">Преминаване на тръба  Ф225мм (DN200) РЕ през плоча на суха камера на напорен резервоар </t>
  </si>
  <si>
    <t xml:space="preserve">Замонолитване на тръба Ф225мм (DN200) РЕ през плоча на суха камера на напорен резервоар с циментно-пясъчен разтвор (отношение 1:1) </t>
  </si>
  <si>
    <t>Дезинфекция на водопровод, фитинги и арматури</t>
  </si>
  <si>
    <t>Изпитване на водопровод, фитинги и арматури</t>
  </si>
  <si>
    <t>БЕТОНОВИ, КОФРАЖНИ И АРМИРОВЪЧНИ РАБОТИ</t>
  </si>
  <si>
    <t>ДОСТАВКА И ПОЛАГАНЕ НА ПОДЛ. И ПЪЛНЕЖЕН БЕТОН C12/15</t>
  </si>
  <si>
    <t>КОФРАЖ  НА ФУНД. ПЛОЧА - ПРАВОЛИНЕЕН</t>
  </si>
  <si>
    <t>ИЗРАБОТКА И МОНТАЖ НА АРМИРОВКА B500, ЗА ФУНД. ПЛОЧА</t>
  </si>
  <si>
    <t>ДОСТАВКА И ПОЛАГАНЕ НА БЕТОН C25/30; ЗА ФУНД. ПЛОЧА</t>
  </si>
  <si>
    <t>КОФРАЖ  НА СТЕНИ - ПРАВОЛИНЕЕН</t>
  </si>
  <si>
    <t>ИЗРАБОТКА И МОНТАЖ НА АРМИРОВКА B500, ЗА СТЕНИ</t>
  </si>
  <si>
    <t>ДОСТАВКА И ПОЛАГАНЕ НА БЕТОН C25/30; ЗА СТЕНИ</t>
  </si>
  <si>
    <t>КОФРАЖ  НА ПОКРИВНА ПЛОЧА - ПРАВОЛИНЕЕН</t>
  </si>
  <si>
    <t>ИЗРАБОТКА И МОНТАЖ НА АРМИРОВКА B500, ЗА ПОКР. ПЛОЧА</t>
  </si>
  <si>
    <t>ДОСТАВКА И ПОЛАГАНЕ НА БЕТОН C25/30; ЗА ПОКРИВНА ПЛОЧА</t>
  </si>
  <si>
    <t>ДРУГИ</t>
  </si>
  <si>
    <t>ДОСТАВКА И МОНТАЖ НА НАБЪБВАЩА ЛЕНТА, ЗА ФУГИ</t>
  </si>
  <si>
    <t>m</t>
  </si>
  <si>
    <t>ДОСТАВКА И МОНТАЖ НА МЕТАЛНИ КАПАЦИ (6БР), ВКЛ.ЗАКРЕПВАНЕ</t>
  </si>
  <si>
    <t>ОБМАЗВАНЕ С БИТУМНА ИЗОЛАЦИЯ НА БЕТОННИ ПОВЪРХНОСТИ</t>
  </si>
  <si>
    <t>м²</t>
  </si>
  <si>
    <t>Доставка и монтаж на осветително тяло с EПРА с л.л.1х18W, IP54</t>
  </si>
  <si>
    <t>Доставка и монтаж на контакт тип "Шуко" за открит монтаж, 16A, 220V, IP54</t>
  </si>
  <si>
    <t>бр</t>
  </si>
  <si>
    <t>Доставка и монтаж на обикновен ключ за открит монтаж, 10А, 220V, IP54</t>
  </si>
  <si>
    <t>Доставка и монтаж на разклонителна кутия , IP54</t>
  </si>
  <si>
    <t>Доставка и монтаж на ел. табло  Toc-ПШ, IP54, тип метално за монтаж на стена с размери 500/500/150 съдържащо:</t>
  </si>
  <si>
    <t>автомат. прекъсвач 3P/40A с "SD" контакт   - 1бр.</t>
  </si>
  <si>
    <t>автоматичен прекъсвач 3P/32A                    - 1бр.</t>
  </si>
  <si>
    <t>автоматичен прекъсвач 3P/30A крива C       - 1бр.</t>
  </si>
  <si>
    <t>автоматичен прекъсвач 3P/10A                    - 1бр.</t>
  </si>
  <si>
    <t>автоматичен прекъсвач 1P/16A ,комплект c                   със защита DPNN Vigi 1P+N 30mA               - 1бр.</t>
  </si>
  <si>
    <t>вентилен отводител 3P PRD 25kA               - 1бр.</t>
  </si>
  <si>
    <t>сигнална "Led"лампа червено стъкло          -1бр.</t>
  </si>
  <si>
    <t>сигнална "Led"лампа зелено стъкло            -1бр.</t>
  </si>
  <si>
    <t>клеморед с 25 бр. клеми 2,5mm2 - 1 бр.</t>
  </si>
  <si>
    <t>надписни табели 3см                                   -10бр.</t>
  </si>
  <si>
    <t>надписни табели 5см                                   -1бр.</t>
  </si>
  <si>
    <t>щуцери 2"                                                       -2бр</t>
  </si>
  <si>
    <t>щуцери 3/4"                                                    -3бр</t>
  </si>
  <si>
    <t xml:space="preserve"> Доставка и изпегляне в PVC тръба ф110мм на кабел СВТ 4х16mm2 </t>
  </si>
  <si>
    <t xml:space="preserve"> Доставка и изпегляне полагане на скоби на кабел СВТ 3х1,5mm2 </t>
  </si>
  <si>
    <t xml:space="preserve"> Доставка и изпегляне в в PVC тръба ф110мм на кабел СВТ 6х2,5 mm2  </t>
  </si>
  <si>
    <t xml:space="preserve"> Доставка и полагане на скоби  на кабел СВТ4х16mm2 </t>
  </si>
  <si>
    <t xml:space="preserve"> Доставка и полагане на скоби  на кабел СВТ3х1,5mm2 </t>
  </si>
  <si>
    <t xml:space="preserve"> Доставка и полагане на скоби  на кабел СВТ3х2,5mm2 </t>
  </si>
  <si>
    <t xml:space="preserve"> Доставка и полагане  на скоби   на кабел СВТ2х1,5mm2 </t>
  </si>
  <si>
    <t>Подсъединяване към табло на кабели до 2,5mm2</t>
  </si>
  <si>
    <t>бр. жила</t>
  </si>
  <si>
    <t>Подсъединяване към табло на кабели до 16mm2</t>
  </si>
  <si>
    <t>Суха разделка на кабели</t>
  </si>
  <si>
    <t>Маркиране на кабели</t>
  </si>
  <si>
    <t>Изпитване на кабели</t>
  </si>
  <si>
    <t>бр.ж</t>
  </si>
  <si>
    <t>Изпитване на контур фаза- нула</t>
  </si>
  <si>
    <t>Доставка на дребна метална конструкция за табла и заземление</t>
  </si>
  <si>
    <t>kg</t>
  </si>
  <si>
    <t>Доставка и монтаж на зазем. система R&lt;10 Ω</t>
  </si>
  <si>
    <t>Доставка и монтаж на клема за измерване на заземително съпроеивление R&lt;10 Ω</t>
  </si>
  <si>
    <t>Проверка на Rзаз&lt;10 Ω</t>
  </si>
  <si>
    <t>Доставка и направа на кабелни шахти с размери 600/900/1000мм</t>
  </si>
  <si>
    <t xml:space="preserve">Доставка и направа и зариване на земен изкоп0,8/0,4м в почва трета категория  </t>
  </si>
  <si>
    <t>Доставка и полагане на сигнална   PVC лента в изкоп на дълбочина 30см</t>
  </si>
  <si>
    <t xml:space="preserve">Доставка и монтаж на метална тръба 1" в/у стена </t>
  </si>
  <si>
    <t xml:space="preserve">Доставка и монтаж на метална тръба 2" в/у стена </t>
  </si>
  <si>
    <t xml:space="preserve">Поставяне и нядписване на бананки на кабели </t>
  </si>
  <si>
    <t>Обект : Изграждане на нов водопровод за допълнително водоснабдяване на гр. Тръстеник от съществуваща помпена станция в местността „Ченгене сарай“ в землището на с. Ореховица до напорен резервоар в землището на гр. Тръстеник, община Долна Митрополия</t>
  </si>
  <si>
    <t>Кандидат</t>
  </si>
  <si>
    <t>Част Технологична</t>
  </si>
  <si>
    <t>част Конструктивна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</si>
  <si>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</si>
  <si>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</si>
  <si>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Обобщена количествено стойностна сметка за етапно финасиране на обекта през първата година</t>
  </si>
  <si>
    <t>част Електро</t>
  </si>
  <si>
    <t>Общо за част Технологична - напорен тръбопровод от възел PN 416  до възел PN 680</t>
  </si>
  <si>
    <t>Общо за част Конструктивна</t>
  </si>
  <si>
    <t>общо за част Електро</t>
  </si>
  <si>
    <t>Общо с непредвидени</t>
  </si>
  <si>
    <t>Доставка и монтаж на повдигащ механизъм (Преносима лебедка с подвижно рамо с обхват 1÷1.5м или подобна) с ергономичен ръчен лост от поцинкована стомана и кука за закрепване, обща товароподемност 300кг., дължина на веригата минимум 2м в комплект с кука за повдигане - по комплекса доставка</t>
  </si>
  <si>
    <t>Образец № 4</t>
  </si>
  <si>
    <t>ВЪЗЛОЖИТЕЛ: ОБЩИНА ДОЛНА МИТРОПОЛИЯ</t>
  </si>
  <si>
    <t>КАНДИДАТ:</t>
  </si>
  <si>
    <t>Шифър/                 основание</t>
  </si>
  <si>
    <t>Шифър/     Основание</t>
  </si>
  <si>
    <t>№</t>
  </si>
  <si>
    <t xml:space="preserve">І етап - Напорен тръбопровод от възел PN 1 до възел PN 416 </t>
  </si>
  <si>
    <t>ІІ етап - Напорен тръбопровод от възел PN 416  до възел PN 680 - година 2</t>
  </si>
  <si>
    <t>І.</t>
  </si>
  <si>
    <t>Водопровод</t>
  </si>
  <si>
    <t>ІІ.</t>
  </si>
  <si>
    <t>ІІІ.</t>
  </si>
  <si>
    <t>Общо за Етап ІІ</t>
  </si>
  <si>
    <t xml:space="preserve">Общо за етап І </t>
  </si>
  <si>
    <t xml:space="preserve">Наименование </t>
  </si>
  <si>
    <t>ІІ етап „Изграждане на нов напорен тръбопровод от възел PN 416 до възел PN 680, Помпена камера с  шахта и връзка към черпателна камера“</t>
  </si>
  <si>
    <t>ОБЩО ЗА ОБЕКТА</t>
  </si>
  <si>
    <r>
      <t>„</t>
    </r>
    <r>
      <rPr>
        <b/>
        <sz val="12"/>
        <color indexed="8"/>
        <rFont val="Times New Roman"/>
        <family val="1"/>
      </rPr>
      <t>ИЗГРАЖДАНЕ НА НОВ ВОДОПРОВОД ЗА ДОПЪЛНИТЕЛНО ВОДОСНАБДЯВАНЕ НА ГР. ТРЪСТЕНИК ОТ СЪЩЕСТВУВАЩА ПОМПЕНА СТАНЦИЯ В МЕСНОСТТА ЧЕНГЕНЕ САРАЙ В ЗЕМЛИЩЕТО НА С. ОРЕХОВИЦА ДО НАПОРЕН РЕЗЕРВОАР В ЗЕМЛИЩЕТО НА ГР. ТРЪСТЕНИК, ОБЩИНА ДОЛНА МИТРОПОЛИЯ</t>
    </r>
    <r>
      <rPr>
        <b/>
        <sz val="12"/>
        <rFont val="Times New Roman"/>
        <family val="1"/>
      </rPr>
      <t>“</t>
    </r>
  </si>
  <si>
    <t>І етап - „Изграждане на нов напорен тръбопровод от възел PN 1 до възел PN 416“</t>
  </si>
  <si>
    <t xml:space="preserve"> ІІ етап „Изграждане на нов напорен тръбопровод от възел PN 416 до възел PN 680, Помпена камера с  шахта и връзка към черпателна камера“ H4</t>
  </si>
  <si>
    <t>Доставка на пясък за подложка под тръба</t>
  </si>
  <si>
    <t>Доставка  на пясък за обратен насип до 30см над теме тръба</t>
  </si>
  <si>
    <t>Доставка и монтаж на тръба PE100+PP, SDR11, DN225х20.5 (Dвътрешен 184мм), PN16, на заварка, с вградена детекторна лента, БДС EN12201 или подобна</t>
  </si>
  <si>
    <t xml:space="preserve"> </t>
  </si>
  <si>
    <t>Забележка : При условие, че кандидата оферира тръба без вградена детекторна лента за позициите за които това се изисква, то същия би следвало да заложи в анализа за дадената позиция - доставка и полагането на детекторна лента.</t>
  </si>
  <si>
    <t>Доставка и монтаж на предпазна ограда с единично платно (пано) и бетоново стълбче</t>
  </si>
  <si>
    <r>
      <t>Доставка и монтаж на спирателен кран,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ножов DN200мм за тръба Ф225мм PE, PN16 в т.ч 2 бр. предфланшов накрайник DN200мм за тръба Ф225мм, на челна заварка, 2 бр. свободен стоманен фланец от нерж. стомана DN200мм, Комплект болт М20х160мм, гайка М20, 2бр. шайби М20 - Нерж. Ст. - 24 броя, Винт М20х40мм + шайба - нерж. Ст - 8 броя., 2 бр. гумено уплътнение DN200мм </t>
    </r>
  </si>
  <si>
    <t>Доставка и монтаж на удароубивател DN100мм, PN25, сферографитен чугун</t>
  </si>
  <si>
    <t>Присъединяване на удароубивател към тръбопровод посредством Комплект 1 бр. предфланшов накрайник DN100 за тръба Ф110мм РЕ, на челна заварка, 1 бр. свободен стоманен фланец от нерж. стомана DN100мм, 1 бр. Фланшов адаптор DN100мм, Комплект болт М20х90мм, 2 шайби и гайка М20 - 24 броя, 2 броя гумено уплътнение DN100мм</t>
  </si>
  <si>
    <t>Доставка и монтаж на активна обратна клапа DN100мм, PN16, сферографитен чугун</t>
  </si>
  <si>
    <t>Присъединяване на Активна обратна клапа към тръбопровод посредством Комплект 1 бр. предфланшов накрайник DN100мм за тръба Ф110мм РЕ, на челна заварка, 1 бр. свободен стоманен фланец от нерж. стомана DN100мм, 1 бр. Фланшов адаптор DN100мм, Комплект болт М16х70мм, 2 шайби и гайка М16 - 16 броя, 2 бр. гумено уплътнение DN100мм</t>
  </si>
  <si>
    <t>Доставка и монтаж на помпа за сух монтаж, обороти 2900 1/min, 4.82 kW, нивомер за горно и долно водно ниво, датчици за налягане, контрол и управление, Qп=15л/с, Hп=110м., изход помпа DN100мм (4"), в комплект с табло за управление на 2 броя помпи, Тегло помпа - 245.7кг. - пълен инженеринг по пуск и наладка по комплексна доставка от фирма производител/доставчик</t>
  </si>
  <si>
    <t>Присъединяване на помпа към тръбопровод посредством Комплект 1 бр. предфланшов накрайник DN100мм за тръба Ф110мм РЕ, на челна заварка, 1 бр. свободен стоманен фланец от нерж. стомана DN100мм, 1 бр. Фланшов адаптор DN100мм, Комплект болт М16х70мм, 2 шайби и гайка М16 - 16 броя, 2 бр. гумено уплътнение DN100мм</t>
  </si>
  <si>
    <t>Доставка и монтаж на спирателен кран тип Бътерфлай DN100мм за тръба Ф110мм РЕ, PN10 в т.ч комплект 2 бр. предфланшов накрайник на заварка, 2 бр. свободен стоманен фланец от нерж. стомана, комплект болт М20х90мм, 2 шайби и гайка М20 - 12 броя в комплект, 2 броя гумено уплътнение DN100мм</t>
  </si>
  <si>
    <t>Доставка и монтаж на стоманен разширителен съд със сменяема мембрана, с обем 500л, D=740мм, Н=1550мм, Тегло 110кг, присъединителен размер 1 1/4", в комплект с водовземна скоба Ф225/32мм PE и Спирателен кран тип Бътерфлай Ф32мм - присъединяване на СК към тръба Ф32мм с L=2м посредством комплект 2 бр. предфланшов накрайник на челна заварка, 2 бр. свободен стоманен фланец от нерж. стомана, комплект болт + 2 шайби и гайка, 2 броя гумено уплътнение</t>
  </si>
  <si>
    <t>Доставка и монтаж на комбиниран въздушник, DN50мм на външна резба, защита при хидравличен удар, автоматичен, работно налягане 0-16атм., материал на тялото - стъклопласт, в комплект с водовземна скоба Ф225/63мм PE</t>
  </si>
  <si>
    <t>Доставка и монтаж на спирателен кран тип Бътерфлай DN100мм за тръба Ф110мм РЕ, PN10 в т.ч комплект 1 бр. предфланшов накрайник на заварка, 1 бр. свободен стоманен фланец от нерж. стомана, комплект болт М20х90мм, 2 шайби и гайка М20 - 12 броя в комплект, 2 броя гумено уплътнение DN100мм</t>
  </si>
  <si>
    <t xml:space="preserve">Доставка и монтаж на поплавъков винтил DN100, двукамерен, 0.5-16 bar в т.ч комплект 1 бр. фланшов адаптор, комплект болт М20х90мм, 2 шайби и гайка М20 - 12 броя в комплект, 2 броя гумено уплътнение DN100мм, поплавъков механизъм </t>
  </si>
  <si>
    <t>Обобщена количествено стойностна сметка за етапно финасиране на обекта през втората година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</si>
</sst>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0.0"/>
    <numFmt numFmtId="187" formatCode="#,##0.00&quot; лв.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.000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¥€-2]\ #,##0.00_);[Red]\([$¥€-2]\ #,##0.00\)"/>
  </numFmts>
  <fonts count="51">
    <font>
      <sz val="10"/>
      <name val="Arial"/>
      <family val="0"/>
    </font>
    <font>
      <sz val="14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49" fontId="4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 quotePrefix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9" fillId="33" borderId="0" xfId="0" applyFont="1" applyFill="1" applyAlignment="1">
      <alignment horizontal="center" vertical="top" wrapText="1"/>
    </xf>
    <xf numFmtId="4" fontId="9" fillId="33" borderId="0" xfId="0" applyNumberFormat="1" applyFont="1" applyFill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textRotation="90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17" xfId="57" applyFont="1" applyBorder="1" applyAlignment="1">
      <alignment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57" applyFont="1" applyBorder="1" applyAlignment="1">
      <alignment vertical="center" wrapText="1"/>
      <protection/>
    </xf>
    <xf numFmtId="0" fontId="4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right" wrapText="1"/>
    </xf>
    <xf numFmtId="49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1" fontId="4" fillId="35" borderId="12" xfId="0" applyNumberFormat="1" applyFont="1" applyFill="1" applyBorder="1" applyAlignment="1">
      <alignment horizontal="center" vertical="top" wrapText="1"/>
    </xf>
    <xf numFmtId="1" fontId="5" fillId="35" borderId="12" xfId="0" applyNumberFormat="1" applyFont="1" applyFill="1" applyBorder="1" applyAlignment="1">
      <alignment horizontal="left" vertical="top" wrapText="1"/>
    </xf>
    <xf numFmtId="4" fontId="4" fillId="35" borderId="12" xfId="0" applyNumberFormat="1" applyFont="1" applyFill="1" applyBorder="1" applyAlignment="1">
      <alignment horizontal="center" vertical="top" wrapText="1"/>
    </xf>
    <xf numFmtId="3" fontId="4" fillId="35" borderId="20" xfId="0" applyNumberFormat="1" applyFont="1" applyFill="1" applyBorder="1" applyAlignment="1">
      <alignment horizontal="center" vertical="top" wrapText="1"/>
    </xf>
    <xf numFmtId="3" fontId="4" fillId="35" borderId="12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1" fontId="4" fillId="0" borderId="2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11" fillId="33" borderId="11" xfId="0" applyNumberFormat="1" applyFont="1" applyFill="1" applyBorder="1" applyAlignment="1">
      <alignment horizontal="right" vertical="center" wrapText="1"/>
    </xf>
    <xf numFmtId="187" fontId="4" fillId="0" borderId="22" xfId="0" applyNumberFormat="1" applyFont="1" applyFill="1" applyBorder="1" applyAlignment="1">
      <alignment horizontal="right" vertical="center" wrapText="1"/>
    </xf>
    <xf numFmtId="1" fontId="5" fillId="34" borderId="10" xfId="0" applyNumberFormat="1" applyFont="1" applyFill="1" applyBorder="1" applyAlignment="1">
      <alignment horizontal="left" vertical="top" wrapText="1"/>
    </xf>
    <xf numFmtId="3" fontId="4" fillId="34" borderId="19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3" fontId="4" fillId="0" borderId="15" xfId="57" applyNumberFormat="1" applyFont="1" applyFill="1" applyBorder="1" applyAlignment="1">
      <alignment horizontal="center" vertical="center" wrapText="1"/>
      <protection/>
    </xf>
    <xf numFmtId="4" fontId="4" fillId="0" borderId="17" xfId="57" applyNumberFormat="1" applyFont="1" applyBorder="1" applyAlignment="1">
      <alignment vertical="center" wrapText="1"/>
      <protection/>
    </xf>
    <xf numFmtId="4" fontId="4" fillId="0" borderId="17" xfId="57" applyNumberFormat="1" applyFont="1" applyFill="1" applyBorder="1" applyAlignment="1">
      <alignment vertical="center" wrapText="1"/>
      <protection/>
    </xf>
    <xf numFmtId="0" fontId="4" fillId="0" borderId="0" xfId="57" applyFont="1" applyBorder="1" applyAlignment="1">
      <alignment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57" applyFont="1" applyFill="1" applyBorder="1" applyAlignment="1">
      <alignment horizontal="center" vertical="center" wrapText="1"/>
      <protection/>
    </xf>
    <xf numFmtId="3" fontId="4" fillId="0" borderId="17" xfId="57" applyNumberFormat="1" applyFont="1" applyFill="1" applyBorder="1" applyAlignment="1">
      <alignment horizontal="center" vertical="center" wrapText="1"/>
      <protection/>
    </xf>
    <xf numFmtId="4" fontId="4" fillId="0" borderId="18" xfId="57" applyNumberFormat="1" applyFont="1" applyFill="1" applyBorder="1" applyAlignment="1">
      <alignment vertical="center" wrapText="1"/>
      <protection/>
    </xf>
    <xf numFmtId="4" fontId="4" fillId="0" borderId="10" xfId="57" applyNumberFormat="1" applyFont="1" applyBorder="1" applyAlignment="1">
      <alignment vertical="center" wrapText="1"/>
      <protection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4" fontId="4" fillId="0" borderId="10" xfId="57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17" xfId="0" applyFont="1" applyBorder="1" applyAlignment="1">
      <alignment/>
    </xf>
    <xf numFmtId="4" fontId="8" fillId="0" borderId="0" xfId="0" applyNumberFormat="1" applyFont="1" applyBorder="1" applyAlignment="1">
      <alignment horizontal="left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/>
    </xf>
    <xf numFmtId="4" fontId="8" fillId="36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1" fontId="9" fillId="36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37" borderId="1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vertical="top"/>
    </xf>
    <xf numFmtId="4" fontId="8" fillId="0" borderId="17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8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 quotePrefix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L TOGETH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KSS_D_Mitropolia_Rev_&#1086;&#1073;&#1086;&#1073;&#1097;&#1077;&#1085;&#1072;_%20&#1091;&#1095;&#1072;&#1089;&#1090;&#1098;&#1094;&#1080;_&#1087;&#1088;&#1077;&#1088;&#1072;&#1073;&#1086;&#109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КСС първа година"/>
      <sheetName val="КСС  втора година"/>
      <sheetName val="КСС обобщен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78" zoomScaleSheetLayoutView="78" zoomScalePageLayoutView="0" workbookViewId="0" topLeftCell="A1">
      <selection activeCell="A4" sqref="A4:IV4"/>
    </sheetView>
  </sheetViews>
  <sheetFormatPr defaultColWidth="9.140625" defaultRowHeight="12.75"/>
  <cols>
    <col min="1" max="1" width="12.7109375" style="0" customWidth="1"/>
    <col min="2" max="2" width="94.8515625" style="0" customWidth="1"/>
    <col min="3" max="3" width="14.7109375" style="0" bestFit="1" customWidth="1"/>
    <col min="4" max="4" width="16.7109375" style="0" customWidth="1"/>
    <col min="5" max="5" width="12.57421875" style="0" customWidth="1"/>
    <col min="6" max="6" width="14.7109375" style="0" bestFit="1" customWidth="1"/>
    <col min="7" max="7" width="17.421875" style="5" customWidth="1"/>
    <col min="9" max="9" width="11.7109375" style="0" bestFit="1" customWidth="1"/>
  </cols>
  <sheetData>
    <row r="1" ht="12.75">
      <c r="G1" s="5" t="s">
        <v>160</v>
      </c>
    </row>
    <row r="2" spans="1:7" s="6" customFormat="1" ht="21" customHeight="1">
      <c r="A2" s="185" t="s">
        <v>161</v>
      </c>
      <c r="B2" s="185"/>
      <c r="C2" s="186"/>
      <c r="D2" s="186"/>
      <c r="E2" s="186"/>
      <c r="F2" s="186"/>
      <c r="G2" s="186"/>
    </row>
    <row r="3" spans="1:7" s="6" customFormat="1" ht="58.5" customHeight="1">
      <c r="A3" s="179" t="s">
        <v>16</v>
      </c>
      <c r="B3" s="183" t="s">
        <v>177</v>
      </c>
      <c r="C3" s="183"/>
      <c r="D3" s="183"/>
      <c r="E3" s="183"/>
      <c r="F3" s="183"/>
      <c r="G3" s="184"/>
    </row>
    <row r="4" spans="1:7" s="6" customFormat="1" ht="18">
      <c r="A4" s="187" t="s">
        <v>162</v>
      </c>
      <c r="B4" s="187"/>
      <c r="C4" s="188"/>
      <c r="D4" s="188"/>
      <c r="E4" s="188"/>
      <c r="F4" s="188"/>
      <c r="G4" s="188"/>
    </row>
    <row r="5" spans="1:7" s="1" customFormat="1" ht="18">
      <c r="A5" s="156"/>
      <c r="B5" s="157"/>
      <c r="C5" s="158"/>
      <c r="D5" s="158"/>
      <c r="E5" s="158"/>
      <c r="F5" s="158"/>
      <c r="G5" s="159"/>
    </row>
    <row r="6" spans="1:7" s="1" customFormat="1" ht="18">
      <c r="A6" s="180" t="s">
        <v>77</v>
      </c>
      <c r="B6" s="181"/>
      <c r="C6" s="181"/>
      <c r="D6" s="181"/>
      <c r="E6" s="181"/>
      <c r="F6" s="181"/>
      <c r="G6" s="182"/>
    </row>
    <row r="7" spans="1:7" s="1" customFormat="1" ht="18">
      <c r="A7" s="160"/>
      <c r="B7" s="161"/>
      <c r="C7" s="161"/>
      <c r="D7" s="161"/>
      <c r="E7" s="161"/>
      <c r="F7" s="161"/>
      <c r="G7" s="162"/>
    </row>
    <row r="8" spans="1:7" s="1" customFormat="1" ht="18">
      <c r="A8" s="163"/>
      <c r="B8" s="164"/>
      <c r="C8" s="164"/>
      <c r="D8" s="164"/>
      <c r="E8" s="164"/>
      <c r="F8" s="164"/>
      <c r="G8" s="165"/>
    </row>
    <row r="9" spans="1:7" s="2" customFormat="1" ht="47.25">
      <c r="A9" s="166" t="s">
        <v>22</v>
      </c>
      <c r="B9" s="167" t="s">
        <v>174</v>
      </c>
      <c r="C9" s="167" t="s">
        <v>12</v>
      </c>
      <c r="D9" s="166" t="s">
        <v>13</v>
      </c>
      <c r="E9" s="167" t="s">
        <v>12</v>
      </c>
      <c r="F9" s="167" t="s">
        <v>14</v>
      </c>
      <c r="G9" s="168" t="s">
        <v>15</v>
      </c>
    </row>
    <row r="10" spans="1:7" s="3" customFormat="1" ht="18">
      <c r="A10" s="169">
        <v>1</v>
      </c>
      <c r="B10" s="169" t="s">
        <v>9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</row>
    <row r="11" spans="1:7" s="1" customFormat="1" ht="18">
      <c r="A11" s="170">
        <v>1</v>
      </c>
      <c r="B11" s="171" t="s">
        <v>166</v>
      </c>
      <c r="C11" s="172">
        <f>C12+C13</f>
        <v>0</v>
      </c>
      <c r="D11" s="172">
        <f>D12+D13</f>
        <v>0</v>
      </c>
      <c r="E11" s="172">
        <f>E12+E13</f>
        <v>0</v>
      </c>
      <c r="F11" s="172">
        <f>F12+F13</f>
        <v>0</v>
      </c>
      <c r="G11" s="172">
        <f>E11+F11</f>
        <v>0</v>
      </c>
    </row>
    <row r="12" spans="1:7" s="1" customFormat="1" ht="31.5">
      <c r="A12" s="170">
        <v>2</v>
      </c>
      <c r="B12" s="154" t="s">
        <v>175</v>
      </c>
      <c r="C12" s="172">
        <f>'КСС първа година'!G36</f>
        <v>0</v>
      </c>
      <c r="D12" s="172">
        <f>C12*5%</f>
        <v>0</v>
      </c>
      <c r="E12" s="172">
        <f>C12+D12</f>
        <v>0</v>
      </c>
      <c r="F12" s="172">
        <f>E12*0.2</f>
        <v>0</v>
      </c>
      <c r="G12" s="172">
        <f>E12+F12</f>
        <v>0</v>
      </c>
    </row>
    <row r="13" spans="1:7" s="1" customFormat="1" ht="18.75" thickBot="1">
      <c r="A13" s="170"/>
      <c r="B13" s="171" t="s">
        <v>176</v>
      </c>
      <c r="C13" s="172">
        <f>'КСС  втора година'!G107</f>
        <v>0</v>
      </c>
      <c r="D13" s="172">
        <f>C13*5%</f>
        <v>0</v>
      </c>
      <c r="E13" s="172">
        <f>C13+D13</f>
        <v>0</v>
      </c>
      <c r="F13" s="172">
        <f>E13*0.2</f>
        <v>0</v>
      </c>
      <c r="G13" s="173">
        <f>E13+F13</f>
        <v>0</v>
      </c>
    </row>
    <row r="14" spans="1:7" ht="16.5" thickBot="1">
      <c r="A14" s="155"/>
      <c r="B14" s="155"/>
      <c r="C14" s="174"/>
      <c r="D14" s="155"/>
      <c r="E14" s="175"/>
      <c r="F14" s="155"/>
      <c r="G14" s="176"/>
    </row>
    <row r="15" spans="1:7" ht="15.75">
      <c r="A15" s="155"/>
      <c r="B15" s="155"/>
      <c r="C15" s="155"/>
      <c r="D15" s="155"/>
      <c r="E15" s="177"/>
      <c r="F15" s="155"/>
      <c r="G15" s="178"/>
    </row>
    <row r="16" spans="1:9" ht="15.75">
      <c r="A16" s="155"/>
      <c r="B16" s="155"/>
      <c r="C16" s="155"/>
      <c r="D16" s="155"/>
      <c r="E16" s="155"/>
      <c r="F16" s="155"/>
      <c r="G16" s="178"/>
      <c r="I16" s="7"/>
    </row>
    <row r="17" spans="1:7" ht="15.75">
      <c r="A17" s="155"/>
      <c r="B17" s="155"/>
      <c r="C17" s="155"/>
      <c r="D17" s="155"/>
      <c r="E17" s="155"/>
      <c r="F17" s="155"/>
      <c r="G17" s="178"/>
    </row>
    <row r="18" spans="1:7" ht="15.75">
      <c r="A18" s="155"/>
      <c r="B18" s="155"/>
      <c r="C18" s="155"/>
      <c r="D18" s="155"/>
      <c r="E18" s="155"/>
      <c r="F18" s="155"/>
      <c r="G18" s="178"/>
    </row>
    <row r="19" spans="1:7" ht="15.75">
      <c r="A19" s="155"/>
      <c r="B19" s="155"/>
      <c r="C19" s="155"/>
      <c r="D19" s="155"/>
      <c r="E19" s="155"/>
      <c r="F19" s="155"/>
      <c r="G19" s="178"/>
    </row>
    <row r="20" spans="1:7" ht="15.75">
      <c r="A20" s="155"/>
      <c r="B20" s="155"/>
      <c r="C20" s="155"/>
      <c r="D20" s="155"/>
      <c r="E20" s="155"/>
      <c r="F20" s="155"/>
      <c r="G20" s="178"/>
    </row>
    <row r="21" spans="1:7" ht="15.75">
      <c r="A21" s="155"/>
      <c r="B21" s="155"/>
      <c r="C21" s="155"/>
      <c r="D21" s="155"/>
      <c r="E21" s="155"/>
      <c r="F21" s="155"/>
      <c r="G21" s="178"/>
    </row>
    <row r="22" spans="1:7" ht="15.75">
      <c r="A22" s="155"/>
      <c r="B22" s="155"/>
      <c r="C22" s="155"/>
      <c r="D22" s="155"/>
      <c r="E22" s="155" t="s">
        <v>17</v>
      </c>
      <c r="F22" s="155"/>
      <c r="G22" s="178"/>
    </row>
    <row r="23" ht="12.75">
      <c r="F23" s="8"/>
    </row>
    <row r="24" ht="12.75">
      <c r="B24" s="4"/>
    </row>
  </sheetData>
  <sheetProtection/>
  <mergeCells count="4">
    <mergeCell ref="A6:G6"/>
    <mergeCell ref="B3:G3"/>
    <mergeCell ref="A2:G2"/>
    <mergeCell ref="A4:G4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70" zoomScaleNormal="85" zoomScaleSheetLayoutView="70" workbookViewId="0" topLeftCell="A1">
      <selection activeCell="A7" sqref="A7:G7"/>
    </sheetView>
  </sheetViews>
  <sheetFormatPr defaultColWidth="9.140625" defaultRowHeight="12.75"/>
  <cols>
    <col min="1" max="1" width="8.57421875" style="14" customWidth="1"/>
    <col min="2" max="2" width="14.140625" style="14" customWidth="1"/>
    <col min="3" max="3" width="68.00390625" style="13" customWidth="1"/>
    <col min="4" max="4" width="8.140625" style="14" customWidth="1"/>
    <col min="5" max="5" width="11.8515625" style="15" bestFit="1" customWidth="1"/>
    <col min="6" max="6" width="15.421875" style="15" bestFit="1" customWidth="1"/>
    <col min="7" max="7" width="17.421875" style="15" bestFit="1" customWidth="1"/>
    <col min="8" max="8" width="19.421875" style="12" customWidth="1"/>
    <col min="9" max="9" width="19.00390625" style="12" customWidth="1"/>
    <col min="10" max="10" width="9.140625" style="12" customWidth="1"/>
    <col min="11" max="11" width="16.421875" style="12" customWidth="1"/>
    <col min="12" max="13" width="9.140625" style="12" customWidth="1"/>
    <col min="14" max="14" width="17.28125" style="12" customWidth="1"/>
    <col min="15" max="16384" width="9.140625" style="12" customWidth="1"/>
  </cols>
  <sheetData>
    <row r="1" spans="1:6" ht="23.25" customHeight="1">
      <c r="A1" s="191" t="s">
        <v>161</v>
      </c>
      <c r="B1" s="194"/>
      <c r="C1" s="194"/>
      <c r="D1" s="194"/>
      <c r="E1" s="194"/>
      <c r="F1" s="194"/>
    </row>
    <row r="2" spans="1:7" ht="53.25" customHeight="1">
      <c r="A2" s="189" t="s">
        <v>147</v>
      </c>
      <c r="B2" s="189"/>
      <c r="C2" s="189"/>
      <c r="D2" s="189"/>
      <c r="E2" s="189"/>
      <c r="F2" s="189"/>
      <c r="G2" s="189"/>
    </row>
    <row r="3" spans="1:7" ht="30" customHeight="1">
      <c r="A3" s="189" t="s">
        <v>178</v>
      </c>
      <c r="B3" s="193"/>
      <c r="C3" s="193"/>
      <c r="D3" s="193"/>
      <c r="E3" s="193"/>
      <c r="F3" s="193"/>
      <c r="G3" s="193"/>
    </row>
    <row r="4" spans="1:7" ht="15.75">
      <c r="A4" s="191" t="s">
        <v>148</v>
      </c>
      <c r="B4" s="191"/>
      <c r="C4" s="192"/>
      <c r="D4" s="53"/>
      <c r="E4" s="54"/>
      <c r="F4" s="54"/>
      <c r="G4" s="54"/>
    </row>
    <row r="5" spans="1:7" ht="15.75">
      <c r="A5" s="53"/>
      <c r="B5" s="53"/>
      <c r="C5" s="52"/>
      <c r="D5" s="53"/>
      <c r="E5" s="54"/>
      <c r="F5" s="54"/>
      <c r="G5" s="54"/>
    </row>
    <row r="6" spans="1:7" ht="15.75">
      <c r="A6" s="53"/>
      <c r="B6" s="53"/>
      <c r="C6" s="52"/>
      <c r="D6" s="53"/>
      <c r="E6" s="54"/>
      <c r="F6" s="54"/>
      <c r="G6" s="54"/>
    </row>
    <row r="7" spans="1:7" ht="15.75">
      <c r="A7" s="190" t="s">
        <v>153</v>
      </c>
      <c r="B7" s="190"/>
      <c r="C7" s="190"/>
      <c r="D7" s="190"/>
      <c r="E7" s="190"/>
      <c r="F7" s="190"/>
      <c r="G7" s="190"/>
    </row>
    <row r="10" spans="1:7" s="14" customFormat="1" ht="25.5">
      <c r="A10" s="16" t="s">
        <v>2</v>
      </c>
      <c r="B10" s="16" t="s">
        <v>163</v>
      </c>
      <c r="C10" s="17" t="s">
        <v>3</v>
      </c>
      <c r="D10" s="16" t="s">
        <v>0</v>
      </c>
      <c r="E10" s="18" t="s">
        <v>4</v>
      </c>
      <c r="F10" s="18" t="s">
        <v>8</v>
      </c>
      <c r="G10" s="18" t="s">
        <v>6</v>
      </c>
    </row>
    <row r="11" spans="1:7" s="22" customFormat="1" ht="12.75">
      <c r="A11" s="19">
        <v>1</v>
      </c>
      <c r="B11" s="19"/>
      <c r="C11" s="19">
        <v>2</v>
      </c>
      <c r="D11" s="19">
        <v>3</v>
      </c>
      <c r="E11" s="20" t="s">
        <v>10</v>
      </c>
      <c r="F11" s="21">
        <v>5</v>
      </c>
      <c r="G11" s="21">
        <v>6</v>
      </c>
    </row>
    <row r="12" spans="2:7" s="28" customFormat="1" ht="12.75">
      <c r="B12" s="23"/>
      <c r="C12" s="24" t="s">
        <v>166</v>
      </c>
      <c r="D12" s="25"/>
      <c r="E12" s="26"/>
      <c r="F12" s="27"/>
      <c r="G12" s="27"/>
    </row>
    <row r="13" spans="1:7" s="28" customFormat="1" ht="12.75">
      <c r="A13" s="23" t="s">
        <v>7</v>
      </c>
      <c r="B13" s="23"/>
      <c r="C13" s="24" t="s">
        <v>149</v>
      </c>
      <c r="D13" s="25"/>
      <c r="E13" s="30"/>
      <c r="F13" s="27"/>
      <c r="G13" s="27"/>
    </row>
    <row r="14" spans="1:16" s="31" customFormat="1" ht="15.75">
      <c r="A14" s="27">
        <v>1</v>
      </c>
      <c r="B14" s="27"/>
      <c r="C14" s="33" t="s">
        <v>24</v>
      </c>
      <c r="D14" s="197" t="s">
        <v>151</v>
      </c>
      <c r="E14" s="203">
        <v>15801.9</v>
      </c>
      <c r="F14" s="30"/>
      <c r="G14" s="30"/>
      <c r="I14" s="28"/>
      <c r="J14" s="28"/>
      <c r="K14" s="28"/>
      <c r="L14" s="28"/>
      <c r="M14" s="28"/>
      <c r="N14" s="28"/>
      <c r="O14" s="28"/>
      <c r="P14" s="28"/>
    </row>
    <row r="15" spans="1:16" s="31" customFormat="1" ht="15.75">
      <c r="A15" s="27">
        <v>2</v>
      </c>
      <c r="B15" s="27"/>
      <c r="C15" s="33" t="s">
        <v>23</v>
      </c>
      <c r="D15" s="197" t="s">
        <v>151</v>
      </c>
      <c r="E15" s="203">
        <v>97.97</v>
      </c>
      <c r="F15" s="30"/>
      <c r="G15" s="30"/>
      <c r="I15" s="28"/>
      <c r="J15" s="28"/>
      <c r="K15" s="28"/>
      <c r="L15" s="28"/>
      <c r="M15" s="28"/>
      <c r="N15" s="28"/>
      <c r="O15" s="28"/>
      <c r="P15" s="28"/>
    </row>
    <row r="16" spans="1:16" s="31" customFormat="1" ht="38.25">
      <c r="A16" s="27">
        <v>3</v>
      </c>
      <c r="B16" s="27"/>
      <c r="C16" s="9" t="s">
        <v>32</v>
      </c>
      <c r="D16" s="197" t="s">
        <v>151</v>
      </c>
      <c r="E16" s="203">
        <v>790.09</v>
      </c>
      <c r="F16" s="32"/>
      <c r="G16" s="30"/>
      <c r="I16" s="28"/>
      <c r="J16" s="28"/>
      <c r="K16" s="28"/>
      <c r="L16" s="28"/>
      <c r="M16" s="28"/>
      <c r="N16" s="28"/>
      <c r="O16" s="28"/>
      <c r="P16" s="28"/>
    </row>
    <row r="17" spans="1:16" s="31" customFormat="1" ht="15.75">
      <c r="A17" s="27">
        <v>4</v>
      </c>
      <c r="B17" s="27"/>
      <c r="C17" s="33" t="s">
        <v>33</v>
      </c>
      <c r="D17" s="197" t="s">
        <v>151</v>
      </c>
      <c r="E17" s="203">
        <v>5262.28</v>
      </c>
      <c r="F17" s="32"/>
      <c r="G17" s="30"/>
      <c r="I17" s="28"/>
      <c r="J17" s="28"/>
      <c r="K17" s="28"/>
      <c r="L17" s="28"/>
      <c r="M17" s="28"/>
      <c r="N17" s="28"/>
      <c r="O17" s="28"/>
      <c r="P17" s="28"/>
    </row>
    <row r="18" spans="1:16" s="31" customFormat="1" ht="15.75">
      <c r="A18" s="27">
        <v>5</v>
      </c>
      <c r="B18" s="27"/>
      <c r="C18" s="33" t="s">
        <v>180</v>
      </c>
      <c r="D18" s="197" t="s">
        <v>151</v>
      </c>
      <c r="E18" s="204">
        <v>776.51</v>
      </c>
      <c r="F18" s="32"/>
      <c r="G18" s="30"/>
      <c r="I18" s="28"/>
      <c r="J18" s="28"/>
      <c r="K18" s="28"/>
      <c r="L18" s="28"/>
      <c r="M18" s="28"/>
      <c r="N18" s="28"/>
      <c r="O18" s="28"/>
      <c r="P18" s="28"/>
    </row>
    <row r="19" spans="1:16" s="31" customFormat="1" ht="15.75">
      <c r="A19" s="27">
        <v>6</v>
      </c>
      <c r="B19" s="27"/>
      <c r="C19" s="33" t="s">
        <v>181</v>
      </c>
      <c r="D19" s="197" t="s">
        <v>151</v>
      </c>
      <c r="E19" s="204">
        <v>3695.68</v>
      </c>
      <c r="F19" s="32"/>
      <c r="G19" s="30"/>
      <c r="I19" s="28"/>
      <c r="J19" s="28"/>
      <c r="K19" s="28"/>
      <c r="L19" s="28"/>
      <c r="M19" s="28"/>
      <c r="N19" s="28"/>
      <c r="O19" s="28"/>
      <c r="P19" s="28"/>
    </row>
    <row r="20" spans="1:16" s="31" customFormat="1" ht="15.75">
      <c r="A20" s="27">
        <v>7</v>
      </c>
      <c r="B20" s="27"/>
      <c r="C20" s="33" t="s">
        <v>25</v>
      </c>
      <c r="D20" s="197" t="s">
        <v>151</v>
      </c>
      <c r="E20" s="204">
        <v>4472.19</v>
      </c>
      <c r="F20" s="32"/>
      <c r="G20" s="30"/>
      <c r="I20" s="28"/>
      <c r="J20" s="28"/>
      <c r="K20" s="28"/>
      <c r="L20" s="28"/>
      <c r="M20" s="28"/>
      <c r="N20" s="28"/>
      <c r="O20" s="28"/>
      <c r="P20" s="28"/>
    </row>
    <row r="21" spans="1:16" s="31" customFormat="1" ht="15.75">
      <c r="A21" s="27">
        <v>8</v>
      </c>
      <c r="B21" s="27"/>
      <c r="C21" s="33" t="s">
        <v>26</v>
      </c>
      <c r="D21" s="197" t="s">
        <v>151</v>
      </c>
      <c r="E21" s="204">
        <v>790.09</v>
      </c>
      <c r="F21" s="32"/>
      <c r="G21" s="30"/>
      <c r="I21" s="28"/>
      <c r="J21" s="28"/>
      <c r="K21" s="28"/>
      <c r="L21" s="28"/>
      <c r="M21" s="28"/>
      <c r="N21" s="28"/>
      <c r="O21" s="28"/>
      <c r="P21" s="28"/>
    </row>
    <row r="22" spans="1:16" s="31" customFormat="1" ht="15.75">
      <c r="A22" s="27">
        <v>9</v>
      </c>
      <c r="B22" s="27"/>
      <c r="C22" s="33" t="s">
        <v>27</v>
      </c>
      <c r="D22" s="197" t="s">
        <v>151</v>
      </c>
      <c r="E22" s="204">
        <v>4472.19</v>
      </c>
      <c r="F22" s="32"/>
      <c r="G22" s="30"/>
      <c r="I22" s="28"/>
      <c r="J22" s="28"/>
      <c r="K22" s="28"/>
      <c r="L22" s="28"/>
      <c r="M22" s="28"/>
      <c r="N22" s="28"/>
      <c r="O22" s="28"/>
      <c r="P22" s="28"/>
    </row>
    <row r="23" spans="1:16" s="31" customFormat="1" ht="15.75">
      <c r="A23" s="27">
        <v>10</v>
      </c>
      <c r="B23" s="27"/>
      <c r="C23" s="33" t="s">
        <v>28</v>
      </c>
      <c r="D23" s="197" t="s">
        <v>152</v>
      </c>
      <c r="E23" s="204">
        <v>3882.53</v>
      </c>
      <c r="F23" s="32"/>
      <c r="G23" s="30"/>
      <c r="I23" s="28"/>
      <c r="J23" s="28"/>
      <c r="K23" s="28"/>
      <c r="L23" s="28"/>
      <c r="M23" s="28"/>
      <c r="N23" s="28"/>
      <c r="O23" s="28"/>
      <c r="P23" s="28"/>
    </row>
    <row r="24" spans="1:16" s="31" customFormat="1" ht="15.75">
      <c r="A24" s="27">
        <v>11</v>
      </c>
      <c r="B24" s="27"/>
      <c r="C24" s="33" t="s">
        <v>29</v>
      </c>
      <c r="D24" s="197" t="s">
        <v>151</v>
      </c>
      <c r="E24" s="204">
        <v>776.51</v>
      </c>
      <c r="F24" s="32"/>
      <c r="G24" s="30"/>
      <c r="I24" s="28"/>
      <c r="J24" s="28"/>
      <c r="K24" s="28"/>
      <c r="L24" s="28"/>
      <c r="M24" s="28"/>
      <c r="N24" s="28"/>
      <c r="O24" s="28"/>
      <c r="P24" s="28"/>
    </row>
    <row r="25" spans="1:16" s="31" customFormat="1" ht="25.5">
      <c r="A25" s="27">
        <v>12</v>
      </c>
      <c r="B25" s="27"/>
      <c r="C25" s="33" t="s">
        <v>30</v>
      </c>
      <c r="D25" s="197" t="s">
        <v>151</v>
      </c>
      <c r="E25" s="204">
        <v>3695.68</v>
      </c>
      <c r="F25" s="32"/>
      <c r="G25" s="30"/>
      <c r="I25" s="28"/>
      <c r="J25" s="28"/>
      <c r="K25" s="28"/>
      <c r="L25" s="28"/>
      <c r="M25" s="28"/>
      <c r="N25" s="28"/>
      <c r="O25" s="28"/>
      <c r="P25" s="28"/>
    </row>
    <row r="26" spans="1:16" s="31" customFormat="1" ht="25.5">
      <c r="A26" s="27">
        <v>13</v>
      </c>
      <c r="B26" s="27"/>
      <c r="C26" s="33" t="s">
        <v>31</v>
      </c>
      <c r="D26" s="197" t="s">
        <v>151</v>
      </c>
      <c r="E26" s="204">
        <v>11647.59</v>
      </c>
      <c r="F26" s="32"/>
      <c r="G26" s="30"/>
      <c r="I26" s="28"/>
      <c r="J26" s="28"/>
      <c r="K26" s="28"/>
      <c r="L26" s="28"/>
      <c r="M26" s="28"/>
      <c r="N26" s="28"/>
      <c r="O26" s="28"/>
      <c r="P26" s="28"/>
    </row>
    <row r="27" spans="1:16" s="31" customFormat="1" ht="12.75">
      <c r="A27" s="27">
        <v>14</v>
      </c>
      <c r="B27" s="27"/>
      <c r="C27" s="33" t="s">
        <v>34</v>
      </c>
      <c r="D27" s="197" t="s">
        <v>1</v>
      </c>
      <c r="E27" s="204">
        <v>7765.06</v>
      </c>
      <c r="F27" s="32"/>
      <c r="G27" s="30"/>
      <c r="I27" s="28"/>
      <c r="J27" s="28"/>
      <c r="K27" s="28"/>
      <c r="L27" s="28"/>
      <c r="M27" s="28"/>
      <c r="N27" s="28"/>
      <c r="O27" s="28"/>
      <c r="P27" s="28"/>
    </row>
    <row r="28" spans="1:16" s="31" customFormat="1" ht="12.75">
      <c r="A28" s="27">
        <v>15</v>
      </c>
      <c r="B28" s="27"/>
      <c r="C28" s="33" t="s">
        <v>35</v>
      </c>
      <c r="D28" s="197" t="s">
        <v>1</v>
      </c>
      <c r="E28" s="204">
        <v>7765.06</v>
      </c>
      <c r="F28" s="32"/>
      <c r="G28" s="30"/>
      <c r="I28" s="28"/>
      <c r="J28" s="28"/>
      <c r="K28" s="28"/>
      <c r="L28" s="28"/>
      <c r="M28" s="28"/>
      <c r="N28" s="28"/>
      <c r="O28" s="28"/>
      <c r="P28" s="28"/>
    </row>
    <row r="29" spans="1:16" s="31" customFormat="1" ht="25.5">
      <c r="A29" s="27">
        <v>16</v>
      </c>
      <c r="B29" s="27"/>
      <c r="C29" s="33" t="s">
        <v>36</v>
      </c>
      <c r="D29" s="197" t="s">
        <v>5</v>
      </c>
      <c r="E29" s="204">
        <v>21</v>
      </c>
      <c r="F29" s="32"/>
      <c r="G29" s="30"/>
      <c r="I29" s="28"/>
      <c r="J29" s="28"/>
      <c r="K29" s="28"/>
      <c r="L29" s="28"/>
      <c r="M29" s="28"/>
      <c r="N29" s="28"/>
      <c r="O29" s="28"/>
      <c r="P29" s="28"/>
    </row>
    <row r="30" spans="1:7" s="31" customFormat="1" ht="12.75">
      <c r="A30" s="27">
        <v>17</v>
      </c>
      <c r="B30" s="27"/>
      <c r="C30" s="33" t="s">
        <v>37</v>
      </c>
      <c r="D30" s="197" t="s">
        <v>5</v>
      </c>
      <c r="E30" s="204">
        <v>21</v>
      </c>
      <c r="F30" s="32"/>
      <c r="G30" s="30"/>
    </row>
    <row r="31" spans="1:7" s="31" customFormat="1" ht="25.5">
      <c r="A31" s="27">
        <v>18</v>
      </c>
      <c r="B31" s="27"/>
      <c r="C31" s="9" t="s">
        <v>182</v>
      </c>
      <c r="D31" s="198" t="s">
        <v>1</v>
      </c>
      <c r="E31" s="204">
        <v>7765.06</v>
      </c>
      <c r="F31" s="32"/>
      <c r="G31" s="30"/>
    </row>
    <row r="32" spans="1:7" s="31" customFormat="1" ht="12.75">
      <c r="A32" s="27">
        <v>19</v>
      </c>
      <c r="B32" s="27"/>
      <c r="C32" s="9" t="s">
        <v>39</v>
      </c>
      <c r="D32" s="34" t="s">
        <v>1</v>
      </c>
      <c r="E32" s="55">
        <v>7765.06</v>
      </c>
      <c r="F32" s="32"/>
      <c r="G32" s="30"/>
    </row>
    <row r="33" spans="1:9" s="38" customFormat="1" ht="12.75">
      <c r="A33" s="27">
        <v>20</v>
      </c>
      <c r="B33" s="27"/>
      <c r="C33" s="11" t="s">
        <v>41</v>
      </c>
      <c r="D33" s="36" t="s">
        <v>5</v>
      </c>
      <c r="E33" s="55">
        <v>2</v>
      </c>
      <c r="F33" s="32"/>
      <c r="G33" s="30"/>
      <c r="H33" s="31"/>
      <c r="I33" s="31"/>
    </row>
    <row r="34" spans="1:8" s="38" customFormat="1" ht="25.5">
      <c r="A34" s="27">
        <v>21</v>
      </c>
      <c r="B34" s="27"/>
      <c r="C34" s="11" t="s">
        <v>42</v>
      </c>
      <c r="D34" s="36" t="s">
        <v>5</v>
      </c>
      <c r="E34" s="55">
        <v>4</v>
      </c>
      <c r="F34" s="32"/>
      <c r="G34" s="30"/>
      <c r="H34" s="37"/>
    </row>
    <row r="35" spans="1:9" s="38" customFormat="1" ht="25.5">
      <c r="A35" s="27">
        <v>22</v>
      </c>
      <c r="B35" s="27"/>
      <c r="C35" s="11" t="s">
        <v>43</v>
      </c>
      <c r="D35" s="36" t="s">
        <v>5</v>
      </c>
      <c r="E35" s="55">
        <v>4</v>
      </c>
      <c r="F35" s="32"/>
      <c r="G35" s="30"/>
      <c r="H35" s="31"/>
      <c r="I35" s="31"/>
    </row>
    <row r="36" spans="1:8" s="38" customFormat="1" ht="12.75">
      <c r="A36" s="27"/>
      <c r="B36" s="27"/>
      <c r="C36" s="39" t="s">
        <v>173</v>
      </c>
      <c r="D36" s="36"/>
      <c r="E36" s="32"/>
      <c r="F36" s="32"/>
      <c r="G36" s="10"/>
      <c r="H36" s="37"/>
    </row>
    <row r="37" spans="1:9" s="38" customFormat="1" ht="12.75">
      <c r="A37" s="27"/>
      <c r="B37" s="27"/>
      <c r="C37" s="11" t="s">
        <v>19</v>
      </c>
      <c r="D37" s="40"/>
      <c r="E37" s="30"/>
      <c r="F37" s="30"/>
      <c r="G37" s="10"/>
      <c r="H37" s="31"/>
      <c r="I37" s="31"/>
    </row>
    <row r="38" spans="1:8" s="38" customFormat="1" ht="12.75">
      <c r="A38" s="27"/>
      <c r="B38" s="27"/>
      <c r="C38" s="41" t="s">
        <v>158</v>
      </c>
      <c r="D38" s="40"/>
      <c r="E38" s="30"/>
      <c r="F38" s="30"/>
      <c r="G38" s="42">
        <f>G37+G36</f>
        <v>0</v>
      </c>
      <c r="H38" s="31"/>
    </row>
    <row r="39" spans="1:9" s="38" customFormat="1" ht="13.5" thickBot="1">
      <c r="A39" s="27"/>
      <c r="B39" s="27"/>
      <c r="C39" s="41" t="s">
        <v>20</v>
      </c>
      <c r="D39" s="40"/>
      <c r="E39" s="30"/>
      <c r="F39" s="30"/>
      <c r="G39" s="43">
        <f>G38*0.2</f>
        <v>0</v>
      </c>
      <c r="H39" s="31"/>
      <c r="I39" s="44"/>
    </row>
    <row r="40" spans="1:9" s="51" customFormat="1" ht="13.5" thickBot="1">
      <c r="A40" s="45"/>
      <c r="B40" s="45"/>
      <c r="C40" s="46" t="s">
        <v>21</v>
      </c>
      <c r="D40" s="47"/>
      <c r="E40" s="48"/>
      <c r="F40" s="48"/>
      <c r="G40" s="49">
        <f>G39+G38</f>
        <v>0</v>
      </c>
      <c r="H40" s="31"/>
      <c r="I40" s="50"/>
    </row>
    <row r="41" spans="1:9" s="51" customFormat="1" ht="12.75">
      <c r="A41" s="199"/>
      <c r="B41" s="199"/>
      <c r="C41" s="200"/>
      <c r="D41" s="201"/>
      <c r="E41" s="50"/>
      <c r="F41" s="50"/>
      <c r="G41" s="50"/>
      <c r="H41" s="31"/>
      <c r="I41" s="50"/>
    </row>
    <row r="42" spans="1:9" s="51" customFormat="1" ht="12.75">
      <c r="A42" s="199"/>
      <c r="B42" s="199"/>
      <c r="C42" s="200"/>
      <c r="D42" s="201"/>
      <c r="E42" s="50"/>
      <c r="F42" s="50"/>
      <c r="G42" s="50"/>
      <c r="H42" s="31"/>
      <c r="I42" s="50"/>
    </row>
    <row r="43" spans="1:9" s="51" customFormat="1" ht="12.75">
      <c r="A43" s="199"/>
      <c r="B43" s="199"/>
      <c r="C43" s="14" t="s">
        <v>17</v>
      </c>
      <c r="D43" s="201"/>
      <c r="E43" s="50"/>
      <c r="F43" s="50"/>
      <c r="G43" s="50"/>
      <c r="H43" s="31"/>
      <c r="I43" s="50"/>
    </row>
    <row r="44" spans="1:9" s="51" customFormat="1" ht="12.75">
      <c r="A44" s="199"/>
      <c r="B44" s="199"/>
      <c r="C44" s="200"/>
      <c r="D44" s="201"/>
      <c r="E44" s="50"/>
      <c r="F44" s="50"/>
      <c r="G44" s="50"/>
      <c r="H44" s="31"/>
      <c r="I44" s="50"/>
    </row>
    <row r="45" spans="1:9" s="51" customFormat="1" ht="12.75">
      <c r="A45" s="199"/>
      <c r="B45" s="199"/>
      <c r="C45" s="202" t="s">
        <v>184</v>
      </c>
      <c r="D45" s="192"/>
      <c r="E45" s="192"/>
      <c r="F45" s="192"/>
      <c r="G45" s="50"/>
      <c r="H45" s="31"/>
      <c r="I45" s="50"/>
    </row>
    <row r="46" spans="3:9" ht="12.75">
      <c r="C46" s="192"/>
      <c r="D46" s="192"/>
      <c r="E46" s="192"/>
      <c r="F46" s="192"/>
      <c r="H46" s="15"/>
      <c r="I46" s="15"/>
    </row>
    <row r="47" spans="3:9" ht="12" customHeight="1">
      <c r="C47" s="192"/>
      <c r="D47" s="192"/>
      <c r="E47" s="192"/>
      <c r="F47" s="192"/>
      <c r="H47" s="15"/>
      <c r="I47" s="15"/>
    </row>
    <row r="48" spans="8:9" ht="18.75" customHeight="1">
      <c r="H48" s="15"/>
      <c r="I48" s="15"/>
    </row>
    <row r="49" spans="8:9" ht="12.75">
      <c r="H49" s="15"/>
      <c r="I49" s="15"/>
    </row>
    <row r="50" spans="8:9" ht="6" customHeight="1">
      <c r="H50" s="15"/>
      <c r="I50" s="15"/>
    </row>
    <row r="55" ht="12.75">
      <c r="C55" s="13" t="s">
        <v>183</v>
      </c>
    </row>
    <row r="69" ht="12.75">
      <c r="E69" s="15" t="s">
        <v>183</v>
      </c>
    </row>
  </sheetData>
  <sheetProtection/>
  <mergeCells count="6">
    <mergeCell ref="A2:G2"/>
    <mergeCell ref="A7:G7"/>
    <mergeCell ref="A4:C4"/>
    <mergeCell ref="A3:G3"/>
    <mergeCell ref="A1:F1"/>
    <mergeCell ref="C45:F47"/>
  </mergeCells>
  <printOptions horizontalCentered="1"/>
  <pageMargins left="0.7866666666666666" right="0.1968503937007874" top="0.2" bottom="0.7874015748031497" header="0.1968503937007874" footer="0.1968503937007874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tabSelected="1" view="pageLayout" zoomScaleNormal="85" zoomScaleSheetLayoutView="70" workbookViewId="0" topLeftCell="A148">
      <selection activeCell="F9" sqref="F9"/>
    </sheetView>
  </sheetViews>
  <sheetFormatPr defaultColWidth="9.140625" defaultRowHeight="12.75"/>
  <cols>
    <col min="1" max="1" width="4.421875" style="14" customWidth="1"/>
    <col min="2" max="2" width="10.57421875" style="14" customWidth="1"/>
    <col min="3" max="3" width="45.8515625" style="13" customWidth="1"/>
    <col min="4" max="4" width="6.7109375" style="14" customWidth="1"/>
    <col min="5" max="5" width="9.8515625" style="15" customWidth="1"/>
    <col min="6" max="6" width="7.421875" style="15" customWidth="1"/>
    <col min="7" max="7" width="9.8515625" style="15" customWidth="1"/>
    <col min="8" max="8" width="19.421875" style="12" customWidth="1"/>
    <col min="9" max="9" width="19.00390625" style="12" customWidth="1"/>
    <col min="10" max="10" width="15.00390625" style="12" customWidth="1"/>
    <col min="11" max="11" width="16.421875" style="12" customWidth="1"/>
    <col min="12" max="13" width="9.140625" style="12" customWidth="1"/>
    <col min="14" max="14" width="17.28125" style="12" customWidth="1"/>
    <col min="15" max="16384" width="9.140625" style="12" customWidth="1"/>
  </cols>
  <sheetData>
    <row r="1" s="192" customFormat="1" ht="12.75">
      <c r="A1" s="196"/>
    </row>
    <row r="2" spans="1:7" ht="19.5" customHeight="1">
      <c r="A2" s="189" t="s">
        <v>161</v>
      </c>
      <c r="B2" s="189"/>
      <c r="C2" s="189"/>
      <c r="D2" s="189"/>
      <c r="E2" s="189"/>
      <c r="F2" s="189"/>
      <c r="G2" s="189"/>
    </row>
    <row r="3" spans="1:7" ht="57.75" customHeight="1">
      <c r="A3" s="189" t="s">
        <v>147</v>
      </c>
      <c r="B3" s="193"/>
      <c r="C3" s="193"/>
      <c r="D3" s="193"/>
      <c r="E3" s="193"/>
      <c r="F3" s="193"/>
      <c r="G3" s="193"/>
    </row>
    <row r="4" spans="1:7" ht="37.5" customHeight="1">
      <c r="A4" s="189" t="s">
        <v>179</v>
      </c>
      <c r="B4" s="193"/>
      <c r="C4" s="193"/>
      <c r="D4" s="193"/>
      <c r="E4" s="193"/>
      <c r="F4" s="193"/>
      <c r="G4" s="193"/>
    </row>
    <row r="5" spans="1:7" ht="15" customHeight="1">
      <c r="A5" s="191" t="s">
        <v>148</v>
      </c>
      <c r="B5" s="191"/>
      <c r="C5" s="191"/>
      <c r="D5" s="191"/>
      <c r="E5" s="191"/>
      <c r="F5" s="191"/>
      <c r="G5" s="191"/>
    </row>
    <row r="6" spans="1:7" ht="15.75">
      <c r="A6" s="53"/>
      <c r="B6" s="53"/>
      <c r="C6" s="52"/>
      <c r="D6" s="53"/>
      <c r="E6" s="54"/>
      <c r="F6" s="54"/>
      <c r="G6" s="54"/>
    </row>
    <row r="7" spans="1:7" ht="35.25" customHeight="1">
      <c r="A7" s="190" t="s">
        <v>198</v>
      </c>
      <c r="B7" s="190"/>
      <c r="C7" s="190"/>
      <c r="D7" s="190"/>
      <c r="E7" s="190"/>
      <c r="F7" s="190"/>
      <c r="G7" s="190"/>
    </row>
    <row r="9" spans="1:7" s="14" customFormat="1" ht="38.25">
      <c r="A9" s="16" t="s">
        <v>165</v>
      </c>
      <c r="B9" s="16" t="s">
        <v>164</v>
      </c>
      <c r="C9" s="17" t="s">
        <v>3</v>
      </c>
      <c r="D9" s="16" t="s">
        <v>0</v>
      </c>
      <c r="E9" s="18" t="s">
        <v>4</v>
      </c>
      <c r="F9" s="18" t="s">
        <v>8</v>
      </c>
      <c r="G9" s="18" t="s">
        <v>6</v>
      </c>
    </row>
    <row r="10" spans="1:7" s="22" customFormat="1" ht="12.75">
      <c r="A10" s="19">
        <v>1</v>
      </c>
      <c r="B10" s="19"/>
      <c r="C10" s="19">
        <v>2</v>
      </c>
      <c r="D10" s="19">
        <v>3</v>
      </c>
      <c r="E10" s="20" t="s">
        <v>10</v>
      </c>
      <c r="F10" s="21">
        <v>5</v>
      </c>
      <c r="G10" s="21">
        <v>6</v>
      </c>
    </row>
    <row r="11" spans="1:7" s="28" customFormat="1" ht="27" customHeight="1">
      <c r="A11" s="23"/>
      <c r="B11" s="23"/>
      <c r="C11" s="24" t="s">
        <v>167</v>
      </c>
      <c r="D11" s="25"/>
      <c r="E11" s="26"/>
      <c r="F11" s="27"/>
      <c r="G11" s="27"/>
    </row>
    <row r="12" spans="1:7" s="28" customFormat="1" ht="12.75">
      <c r="A12" s="23" t="s">
        <v>168</v>
      </c>
      <c r="B12" s="23"/>
      <c r="C12" s="24" t="s">
        <v>149</v>
      </c>
      <c r="D12" s="25"/>
      <c r="E12" s="26"/>
      <c r="F12" s="27"/>
      <c r="G12" s="27"/>
    </row>
    <row r="13" spans="1:7" s="28" customFormat="1" ht="12.75">
      <c r="A13" s="23"/>
      <c r="B13" s="23"/>
      <c r="C13" s="24" t="s">
        <v>169</v>
      </c>
      <c r="D13" s="25"/>
      <c r="E13" s="26"/>
      <c r="F13" s="27"/>
      <c r="G13" s="27"/>
    </row>
    <row r="14" spans="1:15" s="31" customFormat="1" ht="15.75">
      <c r="A14" s="27">
        <v>1</v>
      </c>
      <c r="B14" s="27"/>
      <c r="C14" s="29" t="s">
        <v>24</v>
      </c>
      <c r="D14" s="205" t="s">
        <v>151</v>
      </c>
      <c r="E14" s="206">
        <v>8613.59</v>
      </c>
      <c r="F14" s="30"/>
      <c r="G14" s="30"/>
      <c r="I14" s="208"/>
      <c r="J14" s="96"/>
      <c r="K14" s="208"/>
      <c r="L14" s="209"/>
      <c r="M14" s="209"/>
      <c r="N14" s="28"/>
      <c r="O14" s="28"/>
    </row>
    <row r="15" spans="1:15" s="31" customFormat="1" ht="25.5">
      <c r="A15" s="27">
        <v>2</v>
      </c>
      <c r="B15" s="27"/>
      <c r="C15" s="29" t="s">
        <v>23</v>
      </c>
      <c r="D15" s="205" t="s">
        <v>151</v>
      </c>
      <c r="E15" s="206">
        <v>53.15</v>
      </c>
      <c r="F15" s="30"/>
      <c r="G15" s="30"/>
      <c r="I15" s="208"/>
      <c r="J15" s="96"/>
      <c r="K15" s="208"/>
      <c r="L15" s="209"/>
      <c r="M15" s="209"/>
      <c r="N15" s="28"/>
      <c r="O15" s="28"/>
    </row>
    <row r="16" spans="1:15" s="31" customFormat="1" ht="51">
      <c r="A16" s="27">
        <v>3</v>
      </c>
      <c r="B16" s="27"/>
      <c r="C16" s="9" t="s">
        <v>32</v>
      </c>
      <c r="D16" s="197" t="s">
        <v>151</v>
      </c>
      <c r="E16" s="206">
        <v>430.68</v>
      </c>
      <c r="F16" s="32"/>
      <c r="G16" s="30"/>
      <c r="I16" s="208"/>
      <c r="J16" s="96"/>
      <c r="K16" s="208"/>
      <c r="L16" s="209"/>
      <c r="M16" s="209"/>
      <c r="N16" s="28"/>
      <c r="O16" s="28"/>
    </row>
    <row r="17" spans="1:15" s="31" customFormat="1" ht="25.5">
      <c r="A17" s="27">
        <v>4</v>
      </c>
      <c r="B17" s="27"/>
      <c r="C17" s="33" t="s">
        <v>33</v>
      </c>
      <c r="D17" s="197" t="s">
        <v>151</v>
      </c>
      <c r="E17" s="206">
        <v>3560.87</v>
      </c>
      <c r="F17" s="32"/>
      <c r="G17" s="30"/>
      <c r="I17" s="208"/>
      <c r="J17" s="96"/>
      <c r="K17" s="208"/>
      <c r="L17" s="209"/>
      <c r="M17" s="209"/>
      <c r="N17" s="28"/>
      <c r="O17" s="28"/>
    </row>
    <row r="18" spans="1:13" s="31" customFormat="1" ht="15.75">
      <c r="A18" s="27">
        <v>5</v>
      </c>
      <c r="B18" s="27"/>
      <c r="C18" s="33" t="s">
        <v>180</v>
      </c>
      <c r="D18" s="197" t="s">
        <v>151</v>
      </c>
      <c r="E18" s="207">
        <v>543.49</v>
      </c>
      <c r="F18" s="32"/>
      <c r="G18" s="30"/>
      <c r="I18" s="208"/>
      <c r="J18" s="96"/>
      <c r="K18" s="208"/>
      <c r="L18" s="96"/>
      <c r="M18" s="209"/>
    </row>
    <row r="19" spans="1:13" s="31" customFormat="1" ht="25.5">
      <c r="A19" s="27">
        <v>6</v>
      </c>
      <c r="B19" s="27"/>
      <c r="C19" s="33" t="s">
        <v>181</v>
      </c>
      <c r="D19" s="197" t="s">
        <v>151</v>
      </c>
      <c r="E19" s="207">
        <v>2586.7</v>
      </c>
      <c r="F19" s="32"/>
      <c r="G19" s="30"/>
      <c r="I19" s="208"/>
      <c r="J19" s="96"/>
      <c r="K19" s="208"/>
      <c r="L19" s="96"/>
      <c r="M19" s="209"/>
    </row>
    <row r="20" spans="1:13" s="31" customFormat="1" ht="15.75">
      <c r="A20" s="27">
        <v>7</v>
      </c>
      <c r="B20" s="27"/>
      <c r="C20" s="33" t="s">
        <v>25</v>
      </c>
      <c r="D20" s="197" t="s">
        <v>151</v>
      </c>
      <c r="E20" s="207">
        <v>3130.19</v>
      </c>
      <c r="F20" s="32"/>
      <c r="G20" s="30"/>
      <c r="I20" s="208"/>
      <c r="J20" s="96"/>
      <c r="K20" s="208"/>
      <c r="L20" s="96"/>
      <c r="M20" s="209"/>
    </row>
    <row r="21" spans="1:13" s="31" customFormat="1" ht="15.75">
      <c r="A21" s="27">
        <v>8</v>
      </c>
      <c r="B21" s="27"/>
      <c r="C21" s="33" t="s">
        <v>26</v>
      </c>
      <c r="D21" s="197" t="s">
        <v>151</v>
      </c>
      <c r="E21" s="207">
        <v>430.68</v>
      </c>
      <c r="F21" s="32"/>
      <c r="G21" s="30"/>
      <c r="I21" s="208"/>
      <c r="J21" s="96"/>
      <c r="K21" s="208"/>
      <c r="L21" s="96"/>
      <c r="M21" s="209"/>
    </row>
    <row r="22" spans="1:13" s="31" customFormat="1" ht="15.75">
      <c r="A22" s="27">
        <v>9</v>
      </c>
      <c r="B22" s="27"/>
      <c r="C22" s="33" t="s">
        <v>27</v>
      </c>
      <c r="D22" s="197" t="s">
        <v>151</v>
      </c>
      <c r="E22" s="207">
        <v>3130.19</v>
      </c>
      <c r="F22" s="32"/>
      <c r="G22" s="30"/>
      <c r="I22" s="208"/>
      <c r="J22" s="96"/>
      <c r="K22" s="208"/>
      <c r="L22" s="96"/>
      <c r="M22" s="209"/>
    </row>
    <row r="23" spans="1:13" s="31" customFormat="1" ht="15.75">
      <c r="A23" s="27">
        <v>10</v>
      </c>
      <c r="B23" s="27"/>
      <c r="C23" s="33" t="s">
        <v>28</v>
      </c>
      <c r="D23" s="197" t="s">
        <v>152</v>
      </c>
      <c r="E23" s="206">
        <v>2717.47</v>
      </c>
      <c r="F23" s="32"/>
      <c r="G23" s="30"/>
      <c r="I23" s="208"/>
      <c r="J23" s="96"/>
      <c r="K23" s="208"/>
      <c r="L23" s="96"/>
      <c r="M23" s="209"/>
    </row>
    <row r="24" spans="1:13" s="31" customFormat="1" ht="15.75">
      <c r="A24" s="27">
        <v>11</v>
      </c>
      <c r="B24" s="27"/>
      <c r="C24" s="33" t="s">
        <v>29</v>
      </c>
      <c r="D24" s="197" t="s">
        <v>151</v>
      </c>
      <c r="E24" s="206">
        <v>543.49</v>
      </c>
      <c r="F24" s="32"/>
      <c r="G24" s="30"/>
      <c r="I24" s="208"/>
      <c r="J24" s="96"/>
      <c r="K24" s="208"/>
      <c r="L24" s="96"/>
      <c r="M24" s="209"/>
    </row>
    <row r="25" spans="1:13" s="31" customFormat="1" ht="25.5">
      <c r="A25" s="27">
        <v>12</v>
      </c>
      <c r="B25" s="27"/>
      <c r="C25" s="33" t="s">
        <v>30</v>
      </c>
      <c r="D25" s="197" t="s">
        <v>151</v>
      </c>
      <c r="E25" s="206">
        <v>2586.7</v>
      </c>
      <c r="F25" s="32"/>
      <c r="G25" s="30"/>
      <c r="I25" s="208"/>
      <c r="J25" s="96"/>
      <c r="K25" s="208"/>
      <c r="L25" s="96"/>
      <c r="M25" s="209"/>
    </row>
    <row r="26" spans="1:13" s="31" customFormat="1" ht="25.5">
      <c r="A26" s="27">
        <v>13</v>
      </c>
      <c r="B26" s="27"/>
      <c r="C26" s="33" t="s">
        <v>31</v>
      </c>
      <c r="D26" s="197" t="s">
        <v>151</v>
      </c>
      <c r="E26" s="206">
        <v>8152.41</v>
      </c>
      <c r="F26" s="32"/>
      <c r="G26" s="30"/>
      <c r="I26" s="208"/>
      <c r="J26" s="96"/>
      <c r="K26" s="208"/>
      <c r="L26" s="96"/>
      <c r="M26" s="209"/>
    </row>
    <row r="27" spans="1:13" s="31" customFormat="1" ht="12.75">
      <c r="A27" s="27">
        <v>14</v>
      </c>
      <c r="B27" s="27"/>
      <c r="C27" s="33" t="s">
        <v>34</v>
      </c>
      <c r="D27" s="197" t="s">
        <v>1</v>
      </c>
      <c r="E27" s="206">
        <v>5434.94</v>
      </c>
      <c r="F27" s="32"/>
      <c r="G27" s="30"/>
      <c r="I27" s="208"/>
      <c r="J27" s="96"/>
      <c r="K27" s="208"/>
      <c r="L27" s="96"/>
      <c r="M27" s="209"/>
    </row>
    <row r="28" spans="1:13" s="31" customFormat="1" ht="12.75">
      <c r="A28" s="27">
        <v>15</v>
      </c>
      <c r="B28" s="27"/>
      <c r="C28" s="33" t="s">
        <v>35</v>
      </c>
      <c r="D28" s="197" t="s">
        <v>1</v>
      </c>
      <c r="E28" s="206">
        <v>5434.94</v>
      </c>
      <c r="F28" s="32"/>
      <c r="G28" s="30"/>
      <c r="I28" s="208"/>
      <c r="J28" s="96"/>
      <c r="K28" s="208"/>
      <c r="L28" s="96"/>
      <c r="M28" s="209"/>
    </row>
    <row r="29" spans="1:13" s="31" customFormat="1" ht="25.5">
      <c r="A29" s="27">
        <v>16</v>
      </c>
      <c r="B29" s="27"/>
      <c r="C29" s="33" t="s">
        <v>36</v>
      </c>
      <c r="D29" s="197" t="s">
        <v>5</v>
      </c>
      <c r="E29" s="206">
        <v>29</v>
      </c>
      <c r="F29" s="32"/>
      <c r="G29" s="30"/>
      <c r="I29" s="208"/>
      <c r="J29" s="96"/>
      <c r="K29" s="208"/>
      <c r="L29" s="96"/>
      <c r="M29" s="209"/>
    </row>
    <row r="30" spans="1:13" s="31" customFormat="1" ht="25.5">
      <c r="A30" s="27">
        <v>17</v>
      </c>
      <c r="B30" s="27"/>
      <c r="C30" s="33" t="s">
        <v>37</v>
      </c>
      <c r="D30" s="197" t="s">
        <v>5</v>
      </c>
      <c r="E30" s="206">
        <v>29</v>
      </c>
      <c r="F30" s="32"/>
      <c r="G30" s="30"/>
      <c r="I30" s="208"/>
      <c r="J30" s="96"/>
      <c r="K30" s="208"/>
      <c r="L30" s="96"/>
      <c r="M30" s="209"/>
    </row>
    <row r="31" spans="1:13" s="31" customFormat="1" ht="38.25">
      <c r="A31" s="27">
        <v>18</v>
      </c>
      <c r="B31" s="27"/>
      <c r="C31" s="9" t="s">
        <v>182</v>
      </c>
      <c r="D31" s="198" t="s">
        <v>1</v>
      </c>
      <c r="E31" s="207">
        <v>5434.94</v>
      </c>
      <c r="F31" s="32"/>
      <c r="G31" s="30"/>
      <c r="I31" s="208"/>
      <c r="J31" s="96"/>
      <c r="K31" s="208"/>
      <c r="L31" s="96"/>
      <c r="M31" s="209"/>
    </row>
    <row r="32" spans="1:13" s="31" customFormat="1" ht="25.5">
      <c r="A32" s="27">
        <v>19</v>
      </c>
      <c r="B32" s="27"/>
      <c r="C32" s="35" t="s">
        <v>185</v>
      </c>
      <c r="D32" s="197" t="s">
        <v>1</v>
      </c>
      <c r="E32" s="207">
        <v>2000</v>
      </c>
      <c r="F32" s="32"/>
      <c r="G32" s="30"/>
      <c r="I32" s="208"/>
      <c r="J32" s="96"/>
      <c r="K32" s="208"/>
      <c r="L32" s="96"/>
      <c r="M32" s="209"/>
    </row>
    <row r="33" spans="1:13" s="31" customFormat="1" ht="25.5">
      <c r="A33" s="27">
        <v>20</v>
      </c>
      <c r="B33" s="27"/>
      <c r="C33" s="9" t="s">
        <v>39</v>
      </c>
      <c r="D33" s="198" t="s">
        <v>1</v>
      </c>
      <c r="E33" s="206">
        <v>5434.94</v>
      </c>
      <c r="F33" s="32"/>
      <c r="G33" s="30"/>
      <c r="I33" s="208"/>
      <c r="J33" s="96"/>
      <c r="K33" s="208"/>
      <c r="L33" s="96"/>
      <c r="M33" s="209"/>
    </row>
    <row r="34" spans="1:13" s="38" customFormat="1" ht="38.25">
      <c r="A34" s="27">
        <v>21</v>
      </c>
      <c r="B34" s="27"/>
      <c r="C34" s="11" t="s">
        <v>40</v>
      </c>
      <c r="D34" s="70" t="s">
        <v>1</v>
      </c>
      <c r="E34" s="206">
        <v>1000</v>
      </c>
      <c r="F34" s="32"/>
      <c r="G34" s="30"/>
      <c r="H34" s="37"/>
      <c r="I34" s="208"/>
      <c r="J34" s="92"/>
      <c r="K34" s="208"/>
      <c r="L34" s="92"/>
      <c r="M34" s="209"/>
    </row>
    <row r="35" spans="1:13" s="38" customFormat="1" ht="12.75">
      <c r="A35" s="27">
        <v>22</v>
      </c>
      <c r="B35" s="27"/>
      <c r="C35" s="11" t="s">
        <v>41</v>
      </c>
      <c r="D35" s="70" t="s">
        <v>5</v>
      </c>
      <c r="E35" s="206">
        <v>1</v>
      </c>
      <c r="F35" s="32"/>
      <c r="G35" s="30"/>
      <c r="I35" s="208"/>
      <c r="J35" s="92"/>
      <c r="K35" s="208"/>
      <c r="L35" s="92"/>
      <c r="M35" s="209"/>
    </row>
    <row r="36" spans="1:13" s="38" customFormat="1" ht="25.5">
      <c r="A36" s="27">
        <v>23</v>
      </c>
      <c r="B36" s="27"/>
      <c r="C36" s="11" t="s">
        <v>42</v>
      </c>
      <c r="D36" s="70" t="s">
        <v>5</v>
      </c>
      <c r="E36" s="206">
        <v>3</v>
      </c>
      <c r="F36" s="32"/>
      <c r="G36" s="30"/>
      <c r="I36" s="208"/>
      <c r="J36" s="92"/>
      <c r="K36" s="208"/>
      <c r="L36" s="92"/>
      <c r="M36" s="209"/>
    </row>
    <row r="37" spans="1:13" s="38" customFormat="1" ht="25.5">
      <c r="A37" s="27">
        <v>24</v>
      </c>
      <c r="B37" s="27"/>
      <c r="C37" s="11" t="s">
        <v>43</v>
      </c>
      <c r="D37" s="70" t="s">
        <v>5</v>
      </c>
      <c r="E37" s="206">
        <v>3</v>
      </c>
      <c r="F37" s="32"/>
      <c r="G37" s="30"/>
      <c r="I37" s="208"/>
      <c r="J37" s="92"/>
      <c r="K37" s="208"/>
      <c r="L37" s="92"/>
      <c r="M37" s="209"/>
    </row>
    <row r="38" spans="1:13" s="51" customFormat="1" ht="29.25" customHeight="1">
      <c r="A38" s="87" t="s">
        <v>170</v>
      </c>
      <c r="B38" s="87"/>
      <c r="C38" s="86" t="s">
        <v>51</v>
      </c>
      <c r="D38" s="88"/>
      <c r="E38" s="89"/>
      <c r="F38" s="32"/>
      <c r="G38" s="32"/>
      <c r="H38" s="38"/>
      <c r="I38" s="90"/>
      <c r="J38" s="90"/>
      <c r="K38" s="90"/>
      <c r="L38" s="90"/>
      <c r="M38" s="90"/>
    </row>
    <row r="39" spans="1:13" s="51" customFormat="1" ht="18" customHeight="1">
      <c r="A39" s="87"/>
      <c r="B39" s="87"/>
      <c r="C39" s="91" t="s">
        <v>50</v>
      </c>
      <c r="D39" s="88"/>
      <c r="E39" s="89"/>
      <c r="F39" s="32"/>
      <c r="G39" s="32"/>
      <c r="H39" s="38"/>
      <c r="I39" s="90"/>
      <c r="J39" s="90"/>
      <c r="K39" s="90"/>
      <c r="L39" s="90"/>
      <c r="M39" s="90"/>
    </row>
    <row r="40" spans="1:13" s="92" customFormat="1" ht="25.5">
      <c r="A40" s="67">
        <v>1</v>
      </c>
      <c r="B40" s="67"/>
      <c r="C40" s="9" t="s">
        <v>54</v>
      </c>
      <c r="D40" s="214" t="s">
        <v>1</v>
      </c>
      <c r="E40" s="198">
        <v>3</v>
      </c>
      <c r="F40" s="32"/>
      <c r="G40" s="30"/>
      <c r="H40" s="38"/>
      <c r="I40" s="208"/>
      <c r="J40" s="208"/>
      <c r="K40" s="208"/>
      <c r="M40" s="93"/>
    </row>
    <row r="41" spans="1:13" s="92" customFormat="1" ht="25.5">
      <c r="A41" s="70">
        <f>A40+1</f>
        <v>2</v>
      </c>
      <c r="B41" s="70"/>
      <c r="C41" s="9" t="s">
        <v>45</v>
      </c>
      <c r="D41" s="214" t="s">
        <v>1</v>
      </c>
      <c r="E41" s="198">
        <v>6</v>
      </c>
      <c r="F41" s="32"/>
      <c r="G41" s="30"/>
      <c r="H41" s="38"/>
      <c r="I41" s="208"/>
      <c r="J41" s="208"/>
      <c r="K41" s="208"/>
      <c r="M41" s="93"/>
    </row>
    <row r="42" spans="1:13" s="92" customFormat="1" ht="25.5">
      <c r="A42" s="70">
        <f aca="true" t="shared" si="0" ref="A42:A69">A41+1</f>
        <v>3</v>
      </c>
      <c r="B42" s="70"/>
      <c r="C42" s="9" t="s">
        <v>55</v>
      </c>
      <c r="D42" s="214" t="s">
        <v>1</v>
      </c>
      <c r="E42" s="198">
        <v>6</v>
      </c>
      <c r="F42" s="32"/>
      <c r="G42" s="30"/>
      <c r="H42" s="38"/>
      <c r="I42" s="208"/>
      <c r="J42" s="208"/>
      <c r="K42" s="208"/>
      <c r="M42" s="93"/>
    </row>
    <row r="43" spans="1:13" s="92" customFormat="1" ht="25.5">
      <c r="A43" s="70">
        <f t="shared" si="0"/>
        <v>4</v>
      </c>
      <c r="B43" s="70"/>
      <c r="C43" s="9" t="s">
        <v>56</v>
      </c>
      <c r="D43" s="214" t="s">
        <v>5</v>
      </c>
      <c r="E43" s="198">
        <v>1</v>
      </c>
      <c r="F43" s="32"/>
      <c r="G43" s="30"/>
      <c r="H43" s="38"/>
      <c r="I43" s="208"/>
      <c r="J43" s="208"/>
      <c r="K43" s="208"/>
      <c r="M43" s="93"/>
    </row>
    <row r="44" spans="1:13" s="92" customFormat="1" ht="25.5">
      <c r="A44" s="70">
        <f t="shared" si="0"/>
        <v>5</v>
      </c>
      <c r="B44" s="70"/>
      <c r="C44" s="9" t="s">
        <v>57</v>
      </c>
      <c r="D44" s="214" t="s">
        <v>5</v>
      </c>
      <c r="E44" s="198">
        <v>1</v>
      </c>
      <c r="F44" s="32"/>
      <c r="G44" s="30"/>
      <c r="H44" s="38"/>
      <c r="I44" s="208"/>
      <c r="J44" s="208"/>
      <c r="K44" s="208"/>
      <c r="M44" s="93"/>
    </row>
    <row r="45" spans="1:13" s="92" customFormat="1" ht="25.5">
      <c r="A45" s="70">
        <f t="shared" si="0"/>
        <v>6</v>
      </c>
      <c r="B45" s="70"/>
      <c r="C45" s="9" t="s">
        <v>47</v>
      </c>
      <c r="D45" s="214" t="s">
        <v>5</v>
      </c>
      <c r="E45" s="198">
        <v>1</v>
      </c>
      <c r="F45" s="32"/>
      <c r="G45" s="30"/>
      <c r="I45" s="208"/>
      <c r="J45" s="208"/>
      <c r="K45" s="208"/>
      <c r="M45" s="93"/>
    </row>
    <row r="46" spans="1:13" s="92" customFormat="1" ht="25.5">
      <c r="A46" s="70">
        <f t="shared" si="0"/>
        <v>7</v>
      </c>
      <c r="B46" s="70"/>
      <c r="C46" s="9" t="s">
        <v>58</v>
      </c>
      <c r="D46" s="214" t="s">
        <v>5</v>
      </c>
      <c r="E46" s="198">
        <v>1</v>
      </c>
      <c r="F46" s="32"/>
      <c r="G46" s="30"/>
      <c r="I46" s="208"/>
      <c r="J46" s="208"/>
      <c r="K46" s="208"/>
      <c r="M46" s="93"/>
    </row>
    <row r="47" spans="1:13" s="92" customFormat="1" ht="25.5">
      <c r="A47" s="70">
        <f t="shared" si="0"/>
        <v>8</v>
      </c>
      <c r="B47" s="70"/>
      <c r="C47" s="9" t="s">
        <v>66</v>
      </c>
      <c r="D47" s="214" t="s">
        <v>5</v>
      </c>
      <c r="E47" s="198">
        <v>2</v>
      </c>
      <c r="F47" s="32"/>
      <c r="G47" s="30"/>
      <c r="I47" s="208"/>
      <c r="J47" s="208"/>
      <c r="K47" s="208"/>
      <c r="M47" s="93"/>
    </row>
    <row r="48" spans="1:13" s="92" customFormat="1" ht="25.5">
      <c r="A48" s="70">
        <f t="shared" si="0"/>
        <v>9</v>
      </c>
      <c r="B48" s="70"/>
      <c r="C48" s="9" t="s">
        <v>67</v>
      </c>
      <c r="D48" s="214" t="s">
        <v>5</v>
      </c>
      <c r="E48" s="198">
        <v>3</v>
      </c>
      <c r="F48" s="32"/>
      <c r="G48" s="30"/>
      <c r="I48" s="208"/>
      <c r="J48" s="208"/>
      <c r="K48" s="208"/>
      <c r="M48" s="93"/>
    </row>
    <row r="49" spans="1:13" s="92" customFormat="1" ht="25.5">
      <c r="A49" s="70">
        <f t="shared" si="0"/>
        <v>10</v>
      </c>
      <c r="B49" s="70"/>
      <c r="C49" s="9" t="s">
        <v>68</v>
      </c>
      <c r="D49" s="214" t="s">
        <v>5</v>
      </c>
      <c r="E49" s="198">
        <v>3</v>
      </c>
      <c r="F49" s="32"/>
      <c r="G49" s="30"/>
      <c r="I49" s="208"/>
      <c r="J49" s="208"/>
      <c r="K49" s="208"/>
      <c r="M49" s="93"/>
    </row>
    <row r="50" spans="1:13" s="92" customFormat="1" ht="108" customHeight="1">
      <c r="A50" s="70">
        <f t="shared" si="0"/>
        <v>11</v>
      </c>
      <c r="B50" s="70"/>
      <c r="C50" s="9" t="s">
        <v>186</v>
      </c>
      <c r="D50" s="214" t="s">
        <v>5</v>
      </c>
      <c r="E50" s="198">
        <v>1</v>
      </c>
      <c r="F50" s="32"/>
      <c r="G50" s="30"/>
      <c r="I50" s="208"/>
      <c r="J50" s="208"/>
      <c r="K50" s="208"/>
      <c r="M50" s="93"/>
    </row>
    <row r="51" spans="1:13" s="92" customFormat="1" ht="25.5">
      <c r="A51" s="70">
        <f t="shared" si="0"/>
        <v>12</v>
      </c>
      <c r="B51" s="70"/>
      <c r="C51" s="9" t="s">
        <v>187</v>
      </c>
      <c r="D51" s="214" t="s">
        <v>5</v>
      </c>
      <c r="E51" s="198">
        <v>1</v>
      </c>
      <c r="F51" s="32"/>
      <c r="G51" s="30"/>
      <c r="I51" s="208"/>
      <c r="J51" s="208"/>
      <c r="K51" s="208"/>
      <c r="M51" s="93"/>
    </row>
    <row r="52" spans="1:13" s="92" customFormat="1" ht="89.25">
      <c r="A52" s="70">
        <f t="shared" si="0"/>
        <v>13</v>
      </c>
      <c r="B52" s="70"/>
      <c r="C52" s="9" t="s">
        <v>188</v>
      </c>
      <c r="D52" s="214" t="s">
        <v>5</v>
      </c>
      <c r="E52" s="198">
        <v>1</v>
      </c>
      <c r="F52" s="32"/>
      <c r="G52" s="30"/>
      <c r="I52" s="208"/>
      <c r="J52" s="208"/>
      <c r="K52" s="208"/>
      <c r="M52" s="93"/>
    </row>
    <row r="53" spans="1:13" s="92" customFormat="1" ht="25.5">
      <c r="A53" s="70">
        <f t="shared" si="0"/>
        <v>14</v>
      </c>
      <c r="B53" s="70"/>
      <c r="C53" s="9" t="s">
        <v>189</v>
      </c>
      <c r="D53" s="214" t="s">
        <v>5</v>
      </c>
      <c r="E53" s="198">
        <v>2</v>
      </c>
      <c r="F53" s="32"/>
      <c r="G53" s="30"/>
      <c r="I53" s="208"/>
      <c r="J53" s="208"/>
      <c r="K53" s="208"/>
      <c r="M53" s="93"/>
    </row>
    <row r="54" spans="1:13" s="92" customFormat="1" ht="100.5" customHeight="1">
      <c r="A54" s="70">
        <f t="shared" si="0"/>
        <v>15</v>
      </c>
      <c r="B54" s="70"/>
      <c r="C54" s="9" t="s">
        <v>190</v>
      </c>
      <c r="D54" s="214" t="s">
        <v>5</v>
      </c>
      <c r="E54" s="198">
        <v>2</v>
      </c>
      <c r="F54" s="32"/>
      <c r="G54" s="30"/>
      <c r="I54" s="208"/>
      <c r="J54" s="208"/>
      <c r="K54" s="208"/>
      <c r="M54" s="93"/>
    </row>
    <row r="55" spans="1:13" s="92" customFormat="1" ht="102">
      <c r="A55" s="70">
        <f t="shared" si="0"/>
        <v>16</v>
      </c>
      <c r="B55" s="70"/>
      <c r="C55" s="9" t="s">
        <v>191</v>
      </c>
      <c r="D55" s="214" t="s">
        <v>5</v>
      </c>
      <c r="E55" s="198">
        <v>2</v>
      </c>
      <c r="F55" s="32"/>
      <c r="G55" s="30"/>
      <c r="I55" s="208"/>
      <c r="J55" s="208"/>
      <c r="K55" s="208"/>
      <c r="M55" s="93"/>
    </row>
    <row r="56" spans="1:13" s="92" customFormat="1" ht="89.25">
      <c r="A56" s="70">
        <f t="shared" si="0"/>
        <v>17</v>
      </c>
      <c r="B56" s="70"/>
      <c r="C56" s="9" t="s">
        <v>192</v>
      </c>
      <c r="D56" s="214" t="s">
        <v>5</v>
      </c>
      <c r="E56" s="198">
        <v>2</v>
      </c>
      <c r="F56" s="32"/>
      <c r="G56" s="30"/>
      <c r="I56" s="208"/>
      <c r="J56" s="208"/>
      <c r="K56" s="208"/>
      <c r="M56" s="93"/>
    </row>
    <row r="57" spans="1:13" s="92" customFormat="1" ht="76.5">
      <c r="A57" s="70">
        <f t="shared" si="0"/>
        <v>18</v>
      </c>
      <c r="B57" s="70"/>
      <c r="C57" s="9" t="s">
        <v>193</v>
      </c>
      <c r="D57" s="214" t="s">
        <v>5</v>
      </c>
      <c r="E57" s="198">
        <v>2</v>
      </c>
      <c r="F57" s="32"/>
      <c r="G57" s="30"/>
      <c r="I57" s="208"/>
      <c r="J57" s="208"/>
      <c r="K57" s="208"/>
      <c r="M57" s="93"/>
    </row>
    <row r="58" spans="1:13" s="92" customFormat="1" ht="137.25" customHeight="1">
      <c r="A58" s="70">
        <f t="shared" si="0"/>
        <v>19</v>
      </c>
      <c r="B58" s="70"/>
      <c r="C58" s="9" t="s">
        <v>194</v>
      </c>
      <c r="D58" s="214" t="s">
        <v>5</v>
      </c>
      <c r="E58" s="198">
        <v>1</v>
      </c>
      <c r="F58" s="32"/>
      <c r="G58" s="30"/>
      <c r="I58" s="208"/>
      <c r="J58" s="208"/>
      <c r="K58" s="208"/>
      <c r="M58" s="93"/>
    </row>
    <row r="59" spans="1:13" s="92" customFormat="1" ht="63.75">
      <c r="A59" s="70">
        <f t="shared" si="0"/>
        <v>20</v>
      </c>
      <c r="B59" s="70"/>
      <c r="C59" s="9" t="s">
        <v>195</v>
      </c>
      <c r="D59" s="214" t="s">
        <v>5</v>
      </c>
      <c r="E59" s="198">
        <v>1</v>
      </c>
      <c r="F59" s="32"/>
      <c r="G59" s="30"/>
      <c r="I59" s="208"/>
      <c r="J59" s="208"/>
      <c r="K59" s="208"/>
      <c r="M59" s="93"/>
    </row>
    <row r="60" spans="1:13" s="92" customFormat="1" ht="38.25">
      <c r="A60" s="70">
        <f t="shared" si="0"/>
        <v>21</v>
      </c>
      <c r="B60" s="70"/>
      <c r="C60" s="9" t="s">
        <v>69</v>
      </c>
      <c r="D60" s="214" t="s">
        <v>5</v>
      </c>
      <c r="E60" s="198">
        <v>2</v>
      </c>
      <c r="F60" s="32"/>
      <c r="G60" s="30"/>
      <c r="I60" s="208"/>
      <c r="J60" s="208"/>
      <c r="K60" s="208"/>
      <c r="M60" s="93"/>
    </row>
    <row r="61" spans="1:13" s="92" customFormat="1" ht="38.25">
      <c r="A61" s="70">
        <f t="shared" si="0"/>
        <v>22</v>
      </c>
      <c r="B61" s="70"/>
      <c r="C61" s="9" t="s">
        <v>60</v>
      </c>
      <c r="D61" s="214" t="s">
        <v>5</v>
      </c>
      <c r="E61" s="198">
        <v>3</v>
      </c>
      <c r="F61" s="32"/>
      <c r="G61" s="30"/>
      <c r="I61" s="208"/>
      <c r="J61" s="208"/>
      <c r="K61" s="208"/>
      <c r="M61" s="93"/>
    </row>
    <row r="62" spans="1:13" s="92" customFormat="1" ht="25.5">
      <c r="A62" s="70">
        <f t="shared" si="0"/>
        <v>23</v>
      </c>
      <c r="B62" s="70"/>
      <c r="C62" s="9" t="s">
        <v>70</v>
      </c>
      <c r="D62" s="214" t="s">
        <v>5</v>
      </c>
      <c r="E62" s="198">
        <v>6</v>
      </c>
      <c r="F62" s="32"/>
      <c r="G62" s="30"/>
      <c r="I62" s="208"/>
      <c r="J62" s="208"/>
      <c r="K62" s="208"/>
      <c r="M62" s="93"/>
    </row>
    <row r="63" spans="1:13" s="92" customFormat="1" ht="25.5">
      <c r="A63" s="70">
        <f t="shared" si="0"/>
        <v>24</v>
      </c>
      <c r="B63" s="70"/>
      <c r="C63" s="9" t="s">
        <v>71</v>
      </c>
      <c r="D63" s="214" t="s">
        <v>5</v>
      </c>
      <c r="E63" s="198">
        <v>4</v>
      </c>
      <c r="F63" s="32"/>
      <c r="G63" s="30"/>
      <c r="I63" s="208"/>
      <c r="J63" s="208"/>
      <c r="K63" s="208"/>
      <c r="M63" s="93"/>
    </row>
    <row r="64" spans="1:13" s="92" customFormat="1" ht="40.5" customHeight="1">
      <c r="A64" s="70">
        <f t="shared" si="0"/>
        <v>25</v>
      </c>
      <c r="B64" s="70"/>
      <c r="C64" s="9" t="s">
        <v>72</v>
      </c>
      <c r="D64" s="214" t="s">
        <v>5</v>
      </c>
      <c r="E64" s="198">
        <v>1</v>
      </c>
      <c r="F64" s="32"/>
      <c r="G64" s="30"/>
      <c r="I64" s="208"/>
      <c r="J64" s="208"/>
      <c r="K64" s="208"/>
      <c r="M64" s="93"/>
    </row>
    <row r="65" spans="1:13" s="92" customFormat="1" ht="38.25">
      <c r="A65" s="70">
        <f t="shared" si="0"/>
        <v>26</v>
      </c>
      <c r="B65" s="70"/>
      <c r="C65" s="9" t="s">
        <v>73</v>
      </c>
      <c r="D65" s="214" t="s">
        <v>5</v>
      </c>
      <c r="E65" s="198">
        <v>1</v>
      </c>
      <c r="F65" s="32"/>
      <c r="G65" s="30"/>
      <c r="I65" s="208"/>
      <c r="J65" s="208"/>
      <c r="K65" s="208"/>
      <c r="M65" s="93"/>
    </row>
    <row r="66" spans="1:13" s="95" customFormat="1" ht="96.75" customHeight="1">
      <c r="A66" s="70">
        <f t="shared" si="0"/>
        <v>27</v>
      </c>
      <c r="B66" s="70"/>
      <c r="C66" s="9" t="s">
        <v>74</v>
      </c>
      <c r="D66" s="215" t="s">
        <v>5</v>
      </c>
      <c r="E66" s="198">
        <v>1</v>
      </c>
      <c r="F66" s="32"/>
      <c r="G66" s="30"/>
      <c r="I66" s="208"/>
      <c r="J66" s="208"/>
      <c r="K66" s="208"/>
      <c r="M66" s="93"/>
    </row>
    <row r="67" spans="1:13" s="96" customFormat="1" ht="16.5" customHeight="1">
      <c r="A67" s="70">
        <f t="shared" si="0"/>
        <v>28</v>
      </c>
      <c r="B67" s="70"/>
      <c r="C67" s="9" t="s">
        <v>48</v>
      </c>
      <c r="D67" s="70" t="s">
        <v>5</v>
      </c>
      <c r="E67" s="198">
        <v>4</v>
      </c>
      <c r="F67" s="32"/>
      <c r="G67" s="30"/>
      <c r="I67" s="208"/>
      <c r="J67" s="208"/>
      <c r="K67" s="208"/>
      <c r="M67" s="93"/>
    </row>
    <row r="68" spans="1:13" s="95" customFormat="1" ht="82.5" customHeight="1">
      <c r="A68" s="70">
        <f t="shared" si="0"/>
        <v>29</v>
      </c>
      <c r="B68" s="70"/>
      <c r="C68" s="9" t="s">
        <v>159</v>
      </c>
      <c r="D68" s="215" t="s">
        <v>5</v>
      </c>
      <c r="E68" s="198">
        <v>1</v>
      </c>
      <c r="F68" s="32"/>
      <c r="G68" s="30"/>
      <c r="I68" s="208"/>
      <c r="J68" s="208"/>
      <c r="K68" s="208"/>
      <c r="M68" s="93"/>
    </row>
    <row r="69" spans="1:13" s="95" customFormat="1" ht="63.75">
      <c r="A69" s="70">
        <f t="shared" si="0"/>
        <v>30</v>
      </c>
      <c r="B69" s="70"/>
      <c r="C69" s="9" t="s">
        <v>75</v>
      </c>
      <c r="D69" s="215" t="s">
        <v>5</v>
      </c>
      <c r="E69" s="198">
        <v>2</v>
      </c>
      <c r="F69" s="32"/>
      <c r="G69" s="30"/>
      <c r="I69" s="208"/>
      <c r="J69" s="208"/>
      <c r="K69" s="208"/>
      <c r="M69" s="93"/>
    </row>
    <row r="70" spans="1:13" s="95" customFormat="1" ht="12.75">
      <c r="A70" s="36"/>
      <c r="B70" s="36"/>
      <c r="C70" s="9"/>
      <c r="D70" s="94"/>
      <c r="E70" s="32"/>
      <c r="F70" s="32"/>
      <c r="G70" s="30"/>
      <c r="I70" s="208"/>
      <c r="J70" s="208"/>
      <c r="K70" s="208"/>
      <c r="M70" s="93"/>
    </row>
    <row r="71" spans="1:13" s="98" customFormat="1" ht="13.5">
      <c r="A71" s="87"/>
      <c r="B71" s="87"/>
      <c r="C71" s="56" t="s">
        <v>52</v>
      </c>
      <c r="D71" s="97"/>
      <c r="E71" s="89"/>
      <c r="F71" s="32"/>
      <c r="G71" s="30"/>
      <c r="I71" s="210"/>
      <c r="J71" s="208"/>
      <c r="K71" s="208"/>
      <c r="M71" s="93"/>
    </row>
    <row r="72" spans="1:13" s="95" customFormat="1" ht="25.5">
      <c r="A72" s="67">
        <v>1</v>
      </c>
      <c r="B72" s="67"/>
      <c r="C72" s="9" t="s">
        <v>45</v>
      </c>
      <c r="D72" s="214" t="s">
        <v>1</v>
      </c>
      <c r="E72" s="198">
        <v>12</v>
      </c>
      <c r="F72" s="32"/>
      <c r="G72" s="30"/>
      <c r="I72" s="208"/>
      <c r="J72" s="208"/>
      <c r="K72" s="208"/>
      <c r="M72" s="93"/>
    </row>
    <row r="73" spans="1:13" s="95" customFormat="1" ht="76.5">
      <c r="A73" s="70">
        <f>A72+1</f>
        <v>2</v>
      </c>
      <c r="B73" s="70"/>
      <c r="C73" s="9" t="s">
        <v>193</v>
      </c>
      <c r="D73" s="214" t="s">
        <v>5</v>
      </c>
      <c r="E73" s="198">
        <v>2</v>
      </c>
      <c r="F73" s="32"/>
      <c r="G73" s="30"/>
      <c r="I73" s="208"/>
      <c r="J73" s="208"/>
      <c r="K73" s="208"/>
      <c r="M73" s="93"/>
    </row>
    <row r="74" spans="1:13" s="95" customFormat="1" ht="25.5">
      <c r="A74" s="70">
        <f>A73+1</f>
        <v>3</v>
      </c>
      <c r="B74" s="70"/>
      <c r="C74" s="9" t="s">
        <v>46</v>
      </c>
      <c r="D74" s="214" t="s">
        <v>5</v>
      </c>
      <c r="E74" s="198">
        <v>1</v>
      </c>
      <c r="F74" s="32"/>
      <c r="G74" s="30"/>
      <c r="I74" s="208"/>
      <c r="J74" s="208"/>
      <c r="K74" s="208"/>
      <c r="M74" s="93"/>
    </row>
    <row r="75" spans="1:13" s="95" customFormat="1" ht="25.5">
      <c r="A75" s="70">
        <f>A74+1</f>
        <v>4</v>
      </c>
      <c r="B75" s="70"/>
      <c r="C75" s="9" t="s">
        <v>47</v>
      </c>
      <c r="D75" s="214" t="s">
        <v>5</v>
      </c>
      <c r="E75" s="198">
        <v>1</v>
      </c>
      <c r="F75" s="32"/>
      <c r="G75" s="30"/>
      <c r="I75" s="208"/>
      <c r="J75" s="208"/>
      <c r="K75" s="208"/>
      <c r="M75" s="93"/>
    </row>
    <row r="76" spans="1:13" s="95" customFormat="1" ht="25.5">
      <c r="A76" s="70">
        <f>A75+1</f>
        <v>5</v>
      </c>
      <c r="B76" s="70"/>
      <c r="C76" s="9" t="s">
        <v>44</v>
      </c>
      <c r="D76" s="70" t="s">
        <v>5</v>
      </c>
      <c r="E76" s="198">
        <v>1</v>
      </c>
      <c r="F76" s="32"/>
      <c r="G76" s="30"/>
      <c r="I76" s="208"/>
      <c r="J76" s="208"/>
      <c r="K76" s="208"/>
      <c r="M76" s="93"/>
    </row>
    <row r="77" spans="1:13" s="38" customFormat="1" ht="25.5">
      <c r="A77" s="70">
        <f>A76+1</f>
        <v>6</v>
      </c>
      <c r="B77" s="70"/>
      <c r="C77" s="9" t="s">
        <v>49</v>
      </c>
      <c r="D77" s="214" t="s">
        <v>5</v>
      </c>
      <c r="E77" s="198">
        <v>2</v>
      </c>
      <c r="F77" s="32"/>
      <c r="G77" s="30"/>
      <c r="I77" s="208"/>
      <c r="J77" s="208"/>
      <c r="K77" s="208"/>
      <c r="L77" s="92"/>
      <c r="M77" s="93"/>
    </row>
    <row r="78" spans="1:13" s="38" customFormat="1" ht="12.75">
      <c r="A78" s="40"/>
      <c r="B78" s="40"/>
      <c r="C78" s="57"/>
      <c r="D78" s="58"/>
      <c r="E78" s="30"/>
      <c r="F78" s="30"/>
      <c r="G78" s="30"/>
      <c r="I78" s="208"/>
      <c r="J78" s="208"/>
      <c r="K78" s="208"/>
      <c r="L78" s="92"/>
      <c r="M78" s="93"/>
    </row>
    <row r="79" spans="1:13" s="38" customFormat="1" ht="13.5">
      <c r="A79" s="87"/>
      <c r="B79" s="87"/>
      <c r="C79" s="91" t="s">
        <v>53</v>
      </c>
      <c r="D79" s="32"/>
      <c r="E79" s="32"/>
      <c r="F79" s="9"/>
      <c r="G79" s="30"/>
      <c r="I79" s="208"/>
      <c r="J79" s="211"/>
      <c r="K79" s="211"/>
      <c r="L79" s="92"/>
      <c r="M79" s="93"/>
    </row>
    <row r="80" spans="1:13" s="31" customFormat="1" ht="25.5">
      <c r="A80" s="67">
        <v>1</v>
      </c>
      <c r="B80" s="144"/>
      <c r="C80" s="29" t="s">
        <v>61</v>
      </c>
      <c r="D80" s="205" t="s">
        <v>151</v>
      </c>
      <c r="E80" s="207">
        <f>5.6*5.6*2.5</f>
        <v>78.39999999999999</v>
      </c>
      <c r="F80" s="30"/>
      <c r="G80" s="30"/>
      <c r="I80" s="208"/>
      <c r="J80" s="208"/>
      <c r="K80" s="208"/>
      <c r="L80" s="96"/>
      <c r="M80" s="93"/>
    </row>
    <row r="81" spans="1:13" s="31" customFormat="1" ht="38.25" customHeight="1">
      <c r="A81" s="70">
        <f>A80+1</f>
        <v>2</v>
      </c>
      <c r="B81" s="70"/>
      <c r="C81" s="9" t="s">
        <v>62</v>
      </c>
      <c r="D81" s="197" t="s">
        <v>151</v>
      </c>
      <c r="E81" s="198">
        <f>E80*5%</f>
        <v>3.92</v>
      </c>
      <c r="F81" s="32"/>
      <c r="G81" s="30"/>
      <c r="I81" s="208"/>
      <c r="J81" s="208"/>
      <c r="K81" s="208"/>
      <c r="L81" s="96"/>
      <c r="M81" s="93"/>
    </row>
    <row r="82" spans="1:13" s="31" customFormat="1" ht="25.5">
      <c r="A82" s="70">
        <f aca="true" t="shared" si="1" ref="A82:A88">A81+1</f>
        <v>3</v>
      </c>
      <c r="B82" s="70"/>
      <c r="C82" s="33" t="s">
        <v>33</v>
      </c>
      <c r="D82" s="197" t="s">
        <v>151</v>
      </c>
      <c r="E82" s="198">
        <f>E80-E85+E81</f>
        <v>43.92</v>
      </c>
      <c r="F82" s="32"/>
      <c r="G82" s="30"/>
      <c r="I82" s="208"/>
      <c r="J82" s="208"/>
      <c r="K82" s="208"/>
      <c r="L82" s="96"/>
      <c r="M82" s="93"/>
    </row>
    <row r="83" spans="1:13" s="31" customFormat="1" ht="15.75">
      <c r="A83" s="70">
        <f t="shared" si="1"/>
        <v>4</v>
      </c>
      <c r="B83" s="70"/>
      <c r="C83" s="33" t="s">
        <v>26</v>
      </c>
      <c r="D83" s="197" t="s">
        <v>151</v>
      </c>
      <c r="E83" s="198">
        <f>E81</f>
        <v>3.92</v>
      </c>
      <c r="F83" s="32"/>
      <c r="G83" s="30"/>
      <c r="I83" s="208"/>
      <c r="J83" s="208"/>
      <c r="K83" s="208"/>
      <c r="L83" s="96"/>
      <c r="M83" s="93"/>
    </row>
    <row r="84" spans="1:13" s="31" customFormat="1" ht="15.75">
      <c r="A84" s="70">
        <f t="shared" si="1"/>
        <v>5</v>
      </c>
      <c r="B84" s="70"/>
      <c r="C84" s="33" t="s">
        <v>76</v>
      </c>
      <c r="D84" s="197" t="s">
        <v>152</v>
      </c>
      <c r="E84" s="198">
        <v>40</v>
      </c>
      <c r="F84" s="32"/>
      <c r="G84" s="30"/>
      <c r="I84" s="208"/>
      <c r="J84" s="208"/>
      <c r="K84" s="208"/>
      <c r="L84" s="96"/>
      <c r="M84" s="93"/>
    </row>
    <row r="85" spans="1:13" s="31" customFormat="1" ht="38.25">
      <c r="A85" s="70">
        <f t="shared" si="1"/>
        <v>6</v>
      </c>
      <c r="B85" s="70"/>
      <c r="C85" s="33" t="s">
        <v>63</v>
      </c>
      <c r="D85" s="197" t="s">
        <v>151</v>
      </c>
      <c r="E85" s="198">
        <f>E80-4*4*2.5</f>
        <v>38.39999999999999</v>
      </c>
      <c r="F85" s="32"/>
      <c r="G85" s="30"/>
      <c r="I85" s="208"/>
      <c r="J85" s="208"/>
      <c r="K85" s="208"/>
      <c r="L85" s="96"/>
      <c r="M85" s="93"/>
    </row>
    <row r="86" spans="1:13" s="31" customFormat="1" ht="38.25">
      <c r="A86" s="70">
        <f t="shared" si="1"/>
        <v>7</v>
      </c>
      <c r="B86" s="70"/>
      <c r="C86" s="33" t="s">
        <v>64</v>
      </c>
      <c r="D86" s="197" t="s">
        <v>1</v>
      </c>
      <c r="E86" s="198">
        <f>E72</f>
        <v>12</v>
      </c>
      <c r="F86" s="32"/>
      <c r="G86" s="30"/>
      <c r="I86" s="208"/>
      <c r="J86" s="208"/>
      <c r="K86" s="208"/>
      <c r="L86" s="96"/>
      <c r="M86" s="93"/>
    </row>
    <row r="87" spans="1:13" s="31" customFormat="1" ht="38.25">
      <c r="A87" s="70">
        <f t="shared" si="1"/>
        <v>8</v>
      </c>
      <c r="B87" s="70"/>
      <c r="C87" s="33" t="s">
        <v>65</v>
      </c>
      <c r="D87" s="197" t="s">
        <v>1</v>
      </c>
      <c r="E87" s="198">
        <f>E72</f>
        <v>12</v>
      </c>
      <c r="F87" s="32"/>
      <c r="G87" s="30"/>
      <c r="I87" s="208"/>
      <c r="J87" s="208"/>
      <c r="K87" s="208"/>
      <c r="L87" s="96"/>
      <c r="M87" s="93"/>
    </row>
    <row r="88" spans="1:13" s="31" customFormat="1" ht="25.5">
      <c r="A88" s="70">
        <f t="shared" si="1"/>
        <v>9</v>
      </c>
      <c r="B88" s="70"/>
      <c r="C88" s="35" t="s">
        <v>38</v>
      </c>
      <c r="D88" s="197" t="s">
        <v>1</v>
      </c>
      <c r="E88" s="198">
        <v>28</v>
      </c>
      <c r="F88" s="32"/>
      <c r="G88" s="30"/>
      <c r="I88" s="208"/>
      <c r="J88" s="208"/>
      <c r="K88" s="208"/>
      <c r="L88" s="96"/>
      <c r="M88" s="93"/>
    </row>
    <row r="89" spans="1:13" s="38" customFormat="1" ht="12.75">
      <c r="A89" s="40"/>
      <c r="B89" s="40"/>
      <c r="C89" s="57"/>
      <c r="D89" s="58"/>
      <c r="E89" s="30"/>
      <c r="F89" s="30"/>
      <c r="G89" s="30"/>
      <c r="I89" s="208"/>
      <c r="J89" s="208"/>
      <c r="K89" s="208"/>
      <c r="L89" s="92"/>
      <c r="M89" s="93"/>
    </row>
    <row r="90" spans="1:13" s="38" customFormat="1" ht="12.75">
      <c r="A90" s="87" t="s">
        <v>11</v>
      </c>
      <c r="B90" s="87"/>
      <c r="C90" s="86" t="s">
        <v>59</v>
      </c>
      <c r="D90" s="58"/>
      <c r="E90" s="30"/>
      <c r="F90" s="30"/>
      <c r="G90" s="30"/>
      <c r="I90" s="208"/>
      <c r="J90" s="208"/>
      <c r="K90" s="208"/>
      <c r="L90" s="92"/>
      <c r="M90" s="93"/>
    </row>
    <row r="91" spans="1:13" s="38" customFormat="1" ht="12.75">
      <c r="A91" s="45"/>
      <c r="B91" s="45"/>
      <c r="C91" s="99"/>
      <c r="D91" s="58"/>
      <c r="E91" s="30"/>
      <c r="F91" s="30"/>
      <c r="G91" s="30"/>
      <c r="I91" s="208"/>
      <c r="J91" s="208"/>
      <c r="K91" s="208"/>
      <c r="L91" s="92"/>
      <c r="M91" s="93"/>
    </row>
    <row r="92" spans="1:13" s="31" customFormat="1" ht="38.25">
      <c r="A92" s="67">
        <v>1</v>
      </c>
      <c r="B92" s="67"/>
      <c r="C92" s="9" t="s">
        <v>182</v>
      </c>
      <c r="D92" s="198" t="s">
        <v>1</v>
      </c>
      <c r="E92" s="198">
        <v>10</v>
      </c>
      <c r="F92" s="32"/>
      <c r="G92" s="30"/>
      <c r="I92" s="208"/>
      <c r="J92" s="208"/>
      <c r="K92" s="208"/>
      <c r="L92" s="96"/>
      <c r="M92" s="93"/>
    </row>
    <row r="93" spans="1:13" s="92" customFormat="1" ht="25.5">
      <c r="A93" s="70">
        <f>A92+1</f>
        <v>2</v>
      </c>
      <c r="B93" s="70"/>
      <c r="C93" s="9" t="s">
        <v>57</v>
      </c>
      <c r="D93" s="214" t="s">
        <v>5</v>
      </c>
      <c r="E93" s="198">
        <v>1</v>
      </c>
      <c r="F93" s="32"/>
      <c r="G93" s="30"/>
      <c r="I93" s="208"/>
      <c r="J93" s="208"/>
      <c r="K93" s="208"/>
      <c r="M93" s="93"/>
    </row>
    <row r="94" spans="1:13" s="92" customFormat="1" ht="25.5">
      <c r="A94" s="70">
        <f aca="true" t="shared" si="2" ref="A94:A106">A93+1</f>
        <v>3</v>
      </c>
      <c r="B94" s="70"/>
      <c r="C94" s="9" t="s">
        <v>58</v>
      </c>
      <c r="D94" s="214" t="s">
        <v>5</v>
      </c>
      <c r="E94" s="198">
        <v>1</v>
      </c>
      <c r="F94" s="32"/>
      <c r="G94" s="30"/>
      <c r="I94" s="208"/>
      <c r="J94" s="208"/>
      <c r="K94" s="208"/>
      <c r="M94" s="93"/>
    </row>
    <row r="95" spans="1:13" s="92" customFormat="1" ht="25.5">
      <c r="A95" s="70">
        <f t="shared" si="2"/>
        <v>4</v>
      </c>
      <c r="B95" s="70"/>
      <c r="C95" s="9" t="s">
        <v>68</v>
      </c>
      <c r="D95" s="214" t="s">
        <v>5</v>
      </c>
      <c r="E95" s="198">
        <v>2</v>
      </c>
      <c r="F95" s="32"/>
      <c r="G95" s="30"/>
      <c r="I95" s="208"/>
      <c r="J95" s="208"/>
      <c r="K95" s="208"/>
      <c r="M95" s="93"/>
    </row>
    <row r="96" spans="1:13" s="92" customFormat="1" ht="25.5">
      <c r="A96" s="70">
        <f t="shared" si="2"/>
        <v>5</v>
      </c>
      <c r="B96" s="70"/>
      <c r="C96" s="9" t="s">
        <v>67</v>
      </c>
      <c r="D96" s="214" t="s">
        <v>5</v>
      </c>
      <c r="E96" s="198">
        <v>2</v>
      </c>
      <c r="F96" s="32"/>
      <c r="G96" s="30"/>
      <c r="I96" s="208"/>
      <c r="J96" s="208"/>
      <c r="K96" s="208"/>
      <c r="M96" s="93"/>
    </row>
    <row r="97" spans="1:13" s="92" customFormat="1" ht="25.5">
      <c r="A97" s="70">
        <f t="shared" si="2"/>
        <v>6</v>
      </c>
      <c r="B97" s="70"/>
      <c r="C97" s="9" t="s">
        <v>54</v>
      </c>
      <c r="D97" s="214" t="s">
        <v>1</v>
      </c>
      <c r="E97" s="198">
        <v>6</v>
      </c>
      <c r="F97" s="32"/>
      <c r="G97" s="30"/>
      <c r="I97" s="208"/>
      <c r="J97" s="208"/>
      <c r="K97" s="208"/>
      <c r="M97" s="93"/>
    </row>
    <row r="98" spans="1:13" s="92" customFormat="1" ht="76.5">
      <c r="A98" s="70">
        <f t="shared" si="2"/>
        <v>7</v>
      </c>
      <c r="B98" s="70"/>
      <c r="C98" s="9" t="s">
        <v>196</v>
      </c>
      <c r="D98" s="214" t="s">
        <v>5</v>
      </c>
      <c r="E98" s="198">
        <v>2</v>
      </c>
      <c r="F98" s="32"/>
      <c r="G98" s="30"/>
      <c r="I98" s="208"/>
      <c r="J98" s="208"/>
      <c r="K98" s="208"/>
      <c r="M98" s="93"/>
    </row>
    <row r="99" spans="1:13" s="38" customFormat="1" ht="63.75">
      <c r="A99" s="70">
        <f t="shared" si="2"/>
        <v>8</v>
      </c>
      <c r="B99" s="118"/>
      <c r="C99" s="57" t="s">
        <v>197</v>
      </c>
      <c r="D99" s="197" t="s">
        <v>5</v>
      </c>
      <c r="E99" s="207">
        <v>2</v>
      </c>
      <c r="F99" s="30"/>
      <c r="G99" s="30"/>
      <c r="I99" s="208"/>
      <c r="J99" s="208"/>
      <c r="K99" s="208"/>
      <c r="L99" s="92"/>
      <c r="M99" s="93"/>
    </row>
    <row r="100" spans="1:13" s="92" customFormat="1" ht="25.5">
      <c r="A100" s="70">
        <f t="shared" si="2"/>
        <v>9</v>
      </c>
      <c r="B100" s="70"/>
      <c r="C100" s="9" t="s">
        <v>78</v>
      </c>
      <c r="D100" s="214" t="s">
        <v>5</v>
      </c>
      <c r="E100" s="198">
        <v>2</v>
      </c>
      <c r="F100" s="32"/>
      <c r="G100" s="30"/>
      <c r="I100" s="208"/>
      <c r="J100" s="208"/>
      <c r="K100" s="208"/>
      <c r="M100" s="93"/>
    </row>
    <row r="101" spans="1:13" s="92" customFormat="1" ht="38.25">
      <c r="A101" s="70">
        <f t="shared" si="2"/>
        <v>10</v>
      </c>
      <c r="B101" s="70"/>
      <c r="C101" s="9" t="s">
        <v>79</v>
      </c>
      <c r="D101" s="214" t="s">
        <v>5</v>
      </c>
      <c r="E101" s="198">
        <v>2</v>
      </c>
      <c r="F101" s="32"/>
      <c r="G101" s="30"/>
      <c r="I101" s="208"/>
      <c r="J101" s="208"/>
      <c r="K101" s="208"/>
      <c r="M101" s="93"/>
    </row>
    <row r="102" spans="1:13" s="92" customFormat="1" ht="38.25">
      <c r="A102" s="70">
        <f t="shared" si="2"/>
        <v>11</v>
      </c>
      <c r="B102" s="70"/>
      <c r="C102" s="9" t="s">
        <v>80</v>
      </c>
      <c r="D102" s="214" t="s">
        <v>5</v>
      </c>
      <c r="E102" s="198">
        <v>2</v>
      </c>
      <c r="F102" s="32"/>
      <c r="G102" s="30"/>
      <c r="I102" s="208"/>
      <c r="J102" s="208"/>
      <c r="K102" s="208"/>
      <c r="M102" s="93"/>
    </row>
    <row r="103" spans="1:13" s="96" customFormat="1" ht="16.5" customHeight="1">
      <c r="A103" s="70">
        <f t="shared" si="2"/>
        <v>12</v>
      </c>
      <c r="B103" s="70"/>
      <c r="C103" s="9" t="s">
        <v>81</v>
      </c>
      <c r="D103" s="70" t="s">
        <v>5</v>
      </c>
      <c r="E103" s="198">
        <v>1</v>
      </c>
      <c r="F103" s="32"/>
      <c r="G103" s="30"/>
      <c r="I103" s="208"/>
      <c r="J103" s="208"/>
      <c r="K103" s="208"/>
      <c r="M103" s="93"/>
    </row>
    <row r="104" spans="1:13" s="96" customFormat="1" ht="46.5" customHeight="1">
      <c r="A104" s="70">
        <f t="shared" si="2"/>
        <v>13</v>
      </c>
      <c r="B104" s="118"/>
      <c r="C104" s="57" t="s">
        <v>82</v>
      </c>
      <c r="D104" s="197" t="s">
        <v>5</v>
      </c>
      <c r="E104" s="198">
        <v>1</v>
      </c>
      <c r="F104" s="32"/>
      <c r="G104" s="30"/>
      <c r="I104" s="208"/>
      <c r="J104" s="208"/>
      <c r="K104" s="208"/>
      <c r="M104" s="93"/>
    </row>
    <row r="105" spans="1:13" s="31" customFormat="1" ht="12.75">
      <c r="A105" s="70">
        <f t="shared" si="2"/>
        <v>14</v>
      </c>
      <c r="B105" s="70"/>
      <c r="C105" s="33" t="s">
        <v>83</v>
      </c>
      <c r="D105" s="197" t="s">
        <v>5</v>
      </c>
      <c r="E105" s="198">
        <v>1</v>
      </c>
      <c r="F105" s="32"/>
      <c r="G105" s="30"/>
      <c r="I105" s="208"/>
      <c r="J105" s="208"/>
      <c r="K105" s="208"/>
      <c r="L105" s="96"/>
      <c r="M105" s="93"/>
    </row>
    <row r="106" spans="1:13" s="31" customFormat="1" ht="12.75">
      <c r="A106" s="70">
        <f t="shared" si="2"/>
        <v>15</v>
      </c>
      <c r="B106" s="70"/>
      <c r="C106" s="33" t="s">
        <v>84</v>
      </c>
      <c r="D106" s="197" t="s">
        <v>5</v>
      </c>
      <c r="E106" s="198">
        <v>1</v>
      </c>
      <c r="F106" s="32"/>
      <c r="G106" s="30"/>
      <c r="I106" s="208"/>
      <c r="J106" s="208"/>
      <c r="K106" s="208"/>
      <c r="L106" s="96"/>
      <c r="M106" s="93"/>
    </row>
    <row r="107" spans="1:13" s="102" customFormat="1" ht="25.5">
      <c r="A107" s="100"/>
      <c r="B107" s="100"/>
      <c r="C107" s="101" t="s">
        <v>155</v>
      </c>
      <c r="D107" s="100"/>
      <c r="E107" s="59"/>
      <c r="F107" s="59"/>
      <c r="G107" s="59"/>
      <c r="I107" s="211"/>
      <c r="J107" s="211"/>
      <c r="K107" s="211"/>
      <c r="L107" s="211"/>
      <c r="M107" s="211"/>
    </row>
    <row r="108" spans="1:13" s="102" customFormat="1" ht="32.25" customHeight="1">
      <c r="A108" s="148"/>
      <c r="B108" s="148"/>
      <c r="C108" s="149"/>
      <c r="D108" s="148"/>
      <c r="E108" s="150"/>
      <c r="F108" s="151"/>
      <c r="G108" s="150"/>
      <c r="I108" s="211"/>
      <c r="J108" s="211"/>
      <c r="K108" s="211"/>
      <c r="L108" s="211"/>
      <c r="M108" s="211"/>
    </row>
    <row r="109" spans="1:13" s="22" customFormat="1" ht="12.75">
      <c r="A109" s="103" t="s">
        <v>170</v>
      </c>
      <c r="B109" s="103"/>
      <c r="C109" s="104" t="s">
        <v>150</v>
      </c>
      <c r="D109" s="103"/>
      <c r="E109" s="105"/>
      <c r="F109" s="106"/>
      <c r="G109" s="107"/>
      <c r="I109" s="212"/>
      <c r="J109" s="212"/>
      <c r="K109" s="212"/>
      <c r="L109" s="212"/>
      <c r="M109" s="212"/>
    </row>
    <row r="110" spans="1:13" s="28" customFormat="1" ht="25.5">
      <c r="A110" s="108"/>
      <c r="B110" s="108"/>
      <c r="C110" s="86" t="s">
        <v>51</v>
      </c>
      <c r="D110" s="108"/>
      <c r="E110" s="32"/>
      <c r="F110" s="109"/>
      <c r="G110" s="110"/>
      <c r="I110" s="209"/>
      <c r="J110" s="209"/>
      <c r="K110" s="209"/>
      <c r="L110" s="209"/>
      <c r="M110" s="209"/>
    </row>
    <row r="111" spans="1:13" s="28" customFormat="1" ht="12.75">
      <c r="A111" s="111"/>
      <c r="B111" s="111"/>
      <c r="C111" s="99"/>
      <c r="D111" s="108"/>
      <c r="E111" s="32"/>
      <c r="F111" s="109"/>
      <c r="G111" s="109"/>
      <c r="I111" s="209"/>
      <c r="J111" s="209"/>
      <c r="K111" s="209"/>
      <c r="L111" s="209"/>
      <c r="M111" s="209"/>
    </row>
    <row r="112" spans="1:13" s="28" customFormat="1" ht="25.5">
      <c r="A112" s="112"/>
      <c r="B112" s="112"/>
      <c r="C112" s="60" t="s">
        <v>85</v>
      </c>
      <c r="D112" s="113"/>
      <c r="E112" s="114"/>
      <c r="F112" s="115"/>
      <c r="G112" s="115"/>
      <c r="I112" s="209"/>
      <c r="J112" s="209"/>
      <c r="K112" s="209"/>
      <c r="L112" s="209"/>
      <c r="M112" s="209"/>
    </row>
    <row r="113" spans="1:13" s="28" customFormat="1" ht="25.5">
      <c r="A113" s="67">
        <v>1</v>
      </c>
      <c r="B113" s="67"/>
      <c r="C113" s="61" t="s">
        <v>86</v>
      </c>
      <c r="D113" s="113" t="s">
        <v>151</v>
      </c>
      <c r="E113" s="216">
        <v>2.3</v>
      </c>
      <c r="F113" s="116"/>
      <c r="G113" s="117"/>
      <c r="I113" s="209"/>
      <c r="J113" s="209"/>
      <c r="K113" s="209"/>
      <c r="L113" s="209"/>
      <c r="M113" s="209"/>
    </row>
    <row r="114" spans="1:13" s="28" customFormat="1" ht="12.75">
      <c r="A114" s="70">
        <f>A113+1</f>
        <v>2</v>
      </c>
      <c r="B114" s="70"/>
      <c r="C114" s="61" t="s">
        <v>87</v>
      </c>
      <c r="D114" s="113" t="s">
        <v>101</v>
      </c>
      <c r="E114" s="216">
        <v>5.4</v>
      </c>
      <c r="F114" s="116"/>
      <c r="G114" s="117"/>
      <c r="I114" s="209"/>
      <c r="J114" s="209"/>
      <c r="K114" s="209"/>
      <c r="L114" s="209"/>
      <c r="M114" s="209"/>
    </row>
    <row r="115" spans="1:13" s="28" customFormat="1" ht="25.5">
      <c r="A115" s="70">
        <f aca="true" t="shared" si="3" ref="A115:A122">A114+1</f>
        <v>3</v>
      </c>
      <c r="B115" s="70"/>
      <c r="C115" s="61" t="s">
        <v>88</v>
      </c>
      <c r="D115" s="113" t="s">
        <v>18</v>
      </c>
      <c r="E115" s="216">
        <v>321</v>
      </c>
      <c r="F115" s="116"/>
      <c r="G115" s="117"/>
      <c r="I115" s="209"/>
      <c r="J115" s="209"/>
      <c r="K115" s="209"/>
      <c r="L115" s="209"/>
      <c r="M115" s="209"/>
    </row>
    <row r="116" spans="1:13" s="28" customFormat="1" ht="25.5">
      <c r="A116" s="70">
        <f t="shared" si="3"/>
        <v>4</v>
      </c>
      <c r="B116" s="70"/>
      <c r="C116" s="61" t="s">
        <v>89</v>
      </c>
      <c r="D116" s="113" t="s">
        <v>151</v>
      </c>
      <c r="E116" s="216">
        <v>6.1</v>
      </c>
      <c r="F116" s="116"/>
      <c r="G116" s="117"/>
      <c r="I116" s="209"/>
      <c r="J116" s="209"/>
      <c r="K116" s="209"/>
      <c r="L116" s="209"/>
      <c r="M116" s="209"/>
    </row>
    <row r="117" spans="1:13" s="28" customFormat="1" ht="12.75">
      <c r="A117" s="70">
        <f t="shared" si="3"/>
        <v>5</v>
      </c>
      <c r="B117" s="70"/>
      <c r="C117" s="61" t="s">
        <v>90</v>
      </c>
      <c r="D117" s="113" t="s">
        <v>101</v>
      </c>
      <c r="E117" s="216">
        <v>68</v>
      </c>
      <c r="F117" s="116"/>
      <c r="G117" s="117"/>
      <c r="I117" s="209"/>
      <c r="J117" s="209"/>
      <c r="K117" s="209"/>
      <c r="L117" s="209"/>
      <c r="M117" s="209"/>
    </row>
    <row r="118" spans="1:13" s="28" customFormat="1" ht="25.5">
      <c r="A118" s="70">
        <f t="shared" si="3"/>
        <v>6</v>
      </c>
      <c r="B118" s="70"/>
      <c r="C118" s="61" t="s">
        <v>91</v>
      </c>
      <c r="D118" s="113" t="s">
        <v>18</v>
      </c>
      <c r="E118" s="216">
        <v>848</v>
      </c>
      <c r="F118" s="116"/>
      <c r="G118" s="117"/>
      <c r="I118" s="209"/>
      <c r="J118" s="209"/>
      <c r="K118" s="209"/>
      <c r="L118" s="209"/>
      <c r="M118" s="209"/>
    </row>
    <row r="119" spans="1:13" s="28" customFormat="1" ht="25.5">
      <c r="A119" s="70">
        <f t="shared" si="3"/>
        <v>7</v>
      </c>
      <c r="B119" s="70"/>
      <c r="C119" s="61" t="s">
        <v>92</v>
      </c>
      <c r="D119" s="113" t="s">
        <v>151</v>
      </c>
      <c r="E119" s="216">
        <v>8.5</v>
      </c>
      <c r="F119" s="116"/>
      <c r="G119" s="117"/>
      <c r="I119" s="209"/>
      <c r="J119" s="209"/>
      <c r="K119" s="209"/>
      <c r="L119" s="209"/>
      <c r="M119" s="209"/>
    </row>
    <row r="120" spans="1:13" s="28" customFormat="1" ht="12.75">
      <c r="A120" s="70">
        <f t="shared" si="3"/>
        <v>8</v>
      </c>
      <c r="B120" s="70"/>
      <c r="C120" s="61" t="s">
        <v>93</v>
      </c>
      <c r="D120" s="113" t="s">
        <v>101</v>
      </c>
      <c r="E120" s="216">
        <v>16</v>
      </c>
      <c r="F120" s="116"/>
      <c r="G120" s="117"/>
      <c r="I120" s="209"/>
      <c r="J120" s="209"/>
      <c r="K120" s="209"/>
      <c r="L120" s="209"/>
      <c r="M120" s="209"/>
    </row>
    <row r="121" spans="1:13" s="28" customFormat="1" ht="25.5">
      <c r="A121" s="70">
        <f t="shared" si="3"/>
        <v>9</v>
      </c>
      <c r="B121" s="70"/>
      <c r="C121" s="61" t="s">
        <v>94</v>
      </c>
      <c r="D121" s="113" t="s">
        <v>18</v>
      </c>
      <c r="E121" s="216">
        <v>134</v>
      </c>
      <c r="F121" s="116"/>
      <c r="G121" s="117"/>
      <c r="I121" s="209"/>
      <c r="J121" s="209"/>
      <c r="K121" s="209"/>
      <c r="L121" s="209"/>
      <c r="M121" s="209"/>
    </row>
    <row r="122" spans="1:13" s="28" customFormat="1" ht="25.5">
      <c r="A122" s="70">
        <f t="shared" si="3"/>
        <v>10</v>
      </c>
      <c r="B122" s="70"/>
      <c r="C122" s="61" t="s">
        <v>95</v>
      </c>
      <c r="D122" s="113" t="s">
        <v>151</v>
      </c>
      <c r="E122" s="216">
        <v>2.6</v>
      </c>
      <c r="F122" s="116"/>
      <c r="G122" s="117"/>
      <c r="I122" s="209"/>
      <c r="J122" s="209"/>
      <c r="K122" s="209"/>
      <c r="L122" s="209"/>
      <c r="M122" s="209"/>
    </row>
    <row r="123" spans="1:13" s="28" customFormat="1" ht="12.75">
      <c r="A123" s="16"/>
      <c r="B123" s="16"/>
      <c r="C123" s="62"/>
      <c r="D123" s="63"/>
      <c r="E123" s="64"/>
      <c r="F123" s="116"/>
      <c r="G123" s="117"/>
      <c r="I123" s="209"/>
      <c r="J123" s="209"/>
      <c r="K123" s="209"/>
      <c r="L123" s="209"/>
      <c r="M123" s="209"/>
    </row>
    <row r="124" spans="1:13" s="28" customFormat="1" ht="12.75">
      <c r="A124" s="112"/>
      <c r="B124" s="112"/>
      <c r="C124" s="60" t="s">
        <v>96</v>
      </c>
      <c r="D124" s="113"/>
      <c r="E124" s="114"/>
      <c r="F124" s="116"/>
      <c r="G124" s="117"/>
      <c r="I124" s="209"/>
      <c r="J124" s="209"/>
      <c r="K124" s="209"/>
      <c r="L124" s="209"/>
      <c r="M124" s="209"/>
    </row>
    <row r="125" spans="1:13" s="28" customFormat="1" ht="25.5">
      <c r="A125" s="67">
        <v>1</v>
      </c>
      <c r="B125" s="67"/>
      <c r="C125" s="61" t="s">
        <v>97</v>
      </c>
      <c r="D125" s="113" t="s">
        <v>98</v>
      </c>
      <c r="E125" s="216">
        <v>17</v>
      </c>
      <c r="F125" s="116"/>
      <c r="G125" s="117"/>
      <c r="I125" s="209"/>
      <c r="J125" s="209"/>
      <c r="K125" s="209"/>
      <c r="L125" s="209"/>
      <c r="M125" s="209"/>
    </row>
    <row r="126" spans="1:13" ht="25.5">
      <c r="A126" s="70">
        <f>A125+1</f>
        <v>2</v>
      </c>
      <c r="B126" s="70"/>
      <c r="C126" s="61" t="s">
        <v>99</v>
      </c>
      <c r="D126" s="113" t="s">
        <v>18</v>
      </c>
      <c r="E126" s="216">
        <v>300</v>
      </c>
      <c r="F126" s="116"/>
      <c r="G126" s="117"/>
      <c r="I126" s="213"/>
      <c r="J126" s="213"/>
      <c r="K126" s="213"/>
      <c r="L126" s="213"/>
      <c r="M126" s="213"/>
    </row>
    <row r="127" spans="1:13" ht="25.5">
      <c r="A127" s="70">
        <f>A126+1</f>
        <v>3</v>
      </c>
      <c r="B127" s="70"/>
      <c r="C127" s="61" t="s">
        <v>100</v>
      </c>
      <c r="D127" s="113" t="s">
        <v>101</v>
      </c>
      <c r="E127" s="216">
        <v>42</v>
      </c>
      <c r="F127" s="116"/>
      <c r="G127" s="117"/>
      <c r="I127" s="213"/>
      <c r="J127" s="213"/>
      <c r="K127" s="213"/>
      <c r="L127" s="213"/>
      <c r="M127" s="213"/>
    </row>
    <row r="128" spans="1:13" ht="12.75">
      <c r="A128" s="65"/>
      <c r="B128" s="145"/>
      <c r="C128" s="66"/>
      <c r="D128" s="118"/>
      <c r="E128" s="119"/>
      <c r="F128" s="120"/>
      <c r="G128" s="121"/>
      <c r="I128" s="213"/>
      <c r="J128" s="213"/>
      <c r="K128" s="213"/>
      <c r="L128" s="213"/>
      <c r="M128" s="213"/>
    </row>
    <row r="129" spans="1:13" s="102" customFormat="1" ht="12.75">
      <c r="A129" s="100"/>
      <c r="B129" s="100"/>
      <c r="C129" s="101" t="s">
        <v>156</v>
      </c>
      <c r="D129" s="100"/>
      <c r="E129" s="59"/>
      <c r="F129" s="59"/>
      <c r="G129" s="59"/>
      <c r="I129" s="211"/>
      <c r="J129" s="211"/>
      <c r="K129" s="211"/>
      <c r="L129" s="211"/>
      <c r="M129" s="211"/>
    </row>
    <row r="130" spans="1:13" s="38" customFormat="1" ht="12.75">
      <c r="A130" s="88"/>
      <c r="B130" s="88"/>
      <c r="C130" s="152"/>
      <c r="D130" s="88"/>
      <c r="E130" s="89"/>
      <c r="F130" s="153"/>
      <c r="G130" s="89"/>
      <c r="I130" s="92"/>
      <c r="J130" s="92"/>
      <c r="K130" s="92"/>
      <c r="L130" s="92"/>
      <c r="M130" s="92"/>
    </row>
    <row r="131" spans="1:13" s="22" customFormat="1" ht="12.75">
      <c r="A131" s="19" t="s">
        <v>171</v>
      </c>
      <c r="B131" s="19"/>
      <c r="C131" s="122" t="s">
        <v>154</v>
      </c>
      <c r="D131" s="19"/>
      <c r="E131" s="20"/>
      <c r="F131" s="123"/>
      <c r="G131" s="21"/>
      <c r="I131" s="212"/>
      <c r="J131" s="212"/>
      <c r="K131" s="212"/>
      <c r="L131" s="212"/>
      <c r="M131" s="212"/>
    </row>
    <row r="132" spans="1:13" s="28" customFormat="1" ht="25.5">
      <c r="A132" s="108"/>
      <c r="B132" s="108"/>
      <c r="C132" s="86" t="s">
        <v>51</v>
      </c>
      <c r="D132" s="108"/>
      <c r="E132" s="32"/>
      <c r="F132" s="109"/>
      <c r="G132" s="110"/>
      <c r="I132" s="209"/>
      <c r="J132" s="209"/>
      <c r="K132" s="209"/>
      <c r="L132" s="209"/>
      <c r="M132" s="209"/>
    </row>
    <row r="133" spans="1:13" s="28" customFormat="1" ht="25.5">
      <c r="A133" s="67">
        <v>1</v>
      </c>
      <c r="B133" s="67"/>
      <c r="C133" s="68" t="s">
        <v>102</v>
      </c>
      <c r="D133" s="69" t="s">
        <v>5</v>
      </c>
      <c r="E133" s="69">
        <v>5</v>
      </c>
      <c r="F133" s="115"/>
      <c r="G133" s="69"/>
      <c r="I133" s="209"/>
      <c r="J133" s="209"/>
      <c r="K133" s="209"/>
      <c r="L133" s="209"/>
      <c r="M133" s="209"/>
    </row>
    <row r="134" spans="1:13" s="28" customFormat="1" ht="25.5">
      <c r="A134" s="70">
        <f>A133+1</f>
        <v>2</v>
      </c>
      <c r="B134" s="70"/>
      <c r="C134" s="68" t="s">
        <v>103</v>
      </c>
      <c r="D134" s="124" t="s">
        <v>104</v>
      </c>
      <c r="E134" s="71">
        <v>4</v>
      </c>
      <c r="F134" s="125"/>
      <c r="G134" s="69"/>
      <c r="I134" s="209"/>
      <c r="J134" s="209"/>
      <c r="K134" s="209"/>
      <c r="L134" s="209"/>
      <c r="M134" s="209"/>
    </row>
    <row r="135" spans="1:13" s="28" customFormat="1" ht="25.5">
      <c r="A135" s="70">
        <f>A134+1</f>
        <v>3</v>
      </c>
      <c r="B135" s="70"/>
      <c r="C135" s="68" t="s">
        <v>105</v>
      </c>
      <c r="D135" s="124" t="s">
        <v>104</v>
      </c>
      <c r="E135" s="71">
        <v>2</v>
      </c>
      <c r="F135" s="125"/>
      <c r="G135" s="69"/>
      <c r="I135" s="209"/>
      <c r="J135" s="209"/>
      <c r="K135" s="209"/>
      <c r="L135" s="209"/>
      <c r="M135" s="209"/>
    </row>
    <row r="136" spans="1:13" s="28" customFormat="1" ht="12.75">
      <c r="A136" s="70">
        <f>A135+1</f>
        <v>4</v>
      </c>
      <c r="B136" s="70"/>
      <c r="C136" s="68" t="s">
        <v>106</v>
      </c>
      <c r="D136" s="124" t="s">
        <v>104</v>
      </c>
      <c r="E136" s="71">
        <v>6</v>
      </c>
      <c r="F136" s="125"/>
      <c r="G136" s="69"/>
      <c r="I136" s="209"/>
      <c r="J136" s="209"/>
      <c r="K136" s="209"/>
      <c r="L136" s="209"/>
      <c r="M136" s="209"/>
    </row>
    <row r="137" spans="1:13" s="28" customFormat="1" ht="38.25">
      <c r="A137" s="70">
        <f>A136+1</f>
        <v>5</v>
      </c>
      <c r="B137" s="70"/>
      <c r="C137" s="68" t="s">
        <v>107</v>
      </c>
      <c r="D137" s="124" t="s">
        <v>104</v>
      </c>
      <c r="E137" s="72">
        <v>1</v>
      </c>
      <c r="F137" s="125"/>
      <c r="G137" s="69"/>
      <c r="I137" s="209"/>
      <c r="J137" s="209"/>
      <c r="K137" s="209"/>
      <c r="L137" s="209"/>
      <c r="M137" s="209"/>
    </row>
    <row r="138" spans="1:13" s="28" customFormat="1" ht="12.75">
      <c r="A138" s="195"/>
      <c r="B138" s="146"/>
      <c r="C138" s="74" t="s">
        <v>108</v>
      </c>
      <c r="D138" s="126"/>
      <c r="E138" s="127"/>
      <c r="F138" s="128"/>
      <c r="G138" s="75"/>
      <c r="I138" s="209"/>
      <c r="J138" s="209"/>
      <c r="K138" s="209"/>
      <c r="L138" s="209"/>
      <c r="M138" s="209"/>
    </row>
    <row r="139" spans="1:13" s="28" customFormat="1" ht="12.75">
      <c r="A139" s="195"/>
      <c r="B139" s="146"/>
      <c r="C139" s="74" t="s">
        <v>109</v>
      </c>
      <c r="D139" s="126"/>
      <c r="E139" s="127"/>
      <c r="F139" s="128"/>
      <c r="G139" s="75"/>
      <c r="I139" s="209"/>
      <c r="J139" s="209"/>
      <c r="K139" s="209"/>
      <c r="L139" s="209"/>
      <c r="M139" s="209"/>
    </row>
    <row r="140" spans="1:13" s="28" customFormat="1" ht="12.75">
      <c r="A140" s="195"/>
      <c r="B140" s="146"/>
      <c r="C140" s="74" t="s">
        <v>110</v>
      </c>
      <c r="D140" s="126"/>
      <c r="E140" s="127"/>
      <c r="F140" s="128"/>
      <c r="G140" s="75"/>
      <c r="I140" s="209"/>
      <c r="J140" s="209"/>
      <c r="K140" s="209"/>
      <c r="L140" s="209"/>
      <c r="M140" s="209"/>
    </row>
    <row r="141" spans="1:13" s="28" customFormat="1" ht="12.75">
      <c r="A141" s="195"/>
      <c r="B141" s="146"/>
      <c r="C141" s="74" t="s">
        <v>111</v>
      </c>
      <c r="D141" s="126"/>
      <c r="E141" s="76"/>
      <c r="F141" s="128"/>
      <c r="G141" s="75"/>
      <c r="I141" s="209"/>
      <c r="J141" s="209"/>
      <c r="K141" s="209"/>
      <c r="L141" s="209"/>
      <c r="M141" s="209"/>
    </row>
    <row r="142" spans="1:13" s="28" customFormat="1" ht="25.5">
      <c r="A142" s="73"/>
      <c r="B142" s="146"/>
      <c r="C142" s="74" t="s">
        <v>112</v>
      </c>
      <c r="D142" s="126"/>
      <c r="E142" s="76"/>
      <c r="F142" s="129"/>
      <c r="G142" s="75"/>
      <c r="I142" s="209"/>
      <c r="J142" s="209"/>
      <c r="K142" s="209"/>
      <c r="L142" s="209"/>
      <c r="M142" s="209"/>
    </row>
    <row r="143" spans="1:13" s="28" customFormat="1" ht="12.75">
      <c r="A143" s="73"/>
      <c r="B143" s="146"/>
      <c r="C143" s="74" t="s">
        <v>113</v>
      </c>
      <c r="D143" s="126"/>
      <c r="E143" s="76"/>
      <c r="F143" s="129"/>
      <c r="G143" s="75"/>
      <c r="I143" s="209"/>
      <c r="J143" s="209"/>
      <c r="K143" s="209"/>
      <c r="L143" s="209"/>
      <c r="M143" s="209"/>
    </row>
    <row r="144" spans="1:13" s="28" customFormat="1" ht="12.75">
      <c r="A144" s="73"/>
      <c r="B144" s="147"/>
      <c r="C144" s="130" t="s">
        <v>114</v>
      </c>
      <c r="D144" s="131"/>
      <c r="E144" s="77"/>
      <c r="F144" s="129"/>
      <c r="G144" s="75"/>
      <c r="I144" s="209"/>
      <c r="J144" s="209"/>
      <c r="K144" s="209"/>
      <c r="L144" s="209"/>
      <c r="M144" s="209"/>
    </row>
    <row r="145" spans="1:13" s="28" customFormat="1" ht="12.75">
      <c r="A145" s="73"/>
      <c r="B145" s="147"/>
      <c r="C145" s="130" t="s">
        <v>115</v>
      </c>
      <c r="D145" s="131"/>
      <c r="E145" s="77"/>
      <c r="F145" s="129"/>
      <c r="G145" s="75"/>
      <c r="I145" s="209"/>
      <c r="J145" s="209"/>
      <c r="K145" s="209"/>
      <c r="L145" s="209"/>
      <c r="M145" s="209"/>
    </row>
    <row r="146" spans="1:13" s="28" customFormat="1" ht="12.75">
      <c r="A146" s="73"/>
      <c r="B146" s="79"/>
      <c r="C146" s="78" t="s">
        <v>116</v>
      </c>
      <c r="D146" s="132"/>
      <c r="E146" s="77"/>
      <c r="F146" s="129"/>
      <c r="G146" s="75"/>
      <c r="I146" s="209"/>
      <c r="J146" s="209"/>
      <c r="K146" s="209"/>
      <c r="L146" s="209"/>
      <c r="M146" s="209"/>
    </row>
    <row r="147" spans="1:13" s="28" customFormat="1" ht="12.75">
      <c r="A147" s="79"/>
      <c r="B147" s="79"/>
      <c r="C147" s="78" t="s">
        <v>117</v>
      </c>
      <c r="D147" s="133"/>
      <c r="E147" s="134"/>
      <c r="F147" s="129"/>
      <c r="G147" s="75"/>
      <c r="I147" s="209"/>
      <c r="J147" s="209"/>
      <c r="K147" s="209"/>
      <c r="L147" s="209"/>
      <c r="M147" s="209"/>
    </row>
    <row r="148" spans="1:13" s="28" customFormat="1" ht="12.75">
      <c r="A148" s="79"/>
      <c r="B148" s="79"/>
      <c r="C148" s="80" t="s">
        <v>118</v>
      </c>
      <c r="D148" s="132"/>
      <c r="E148" s="77"/>
      <c r="F148" s="129"/>
      <c r="G148" s="75"/>
      <c r="I148" s="209"/>
      <c r="J148" s="209"/>
      <c r="K148" s="209"/>
      <c r="L148" s="209"/>
      <c r="M148" s="209"/>
    </row>
    <row r="149" spans="1:13" s="28" customFormat="1" ht="12.75">
      <c r="A149" s="79"/>
      <c r="B149" s="79"/>
      <c r="C149" s="78" t="s">
        <v>119</v>
      </c>
      <c r="D149" s="131"/>
      <c r="E149" s="77"/>
      <c r="F149" s="129"/>
      <c r="G149" s="75"/>
      <c r="I149" s="209"/>
      <c r="J149" s="209"/>
      <c r="K149" s="209"/>
      <c r="L149" s="209"/>
      <c r="M149" s="209"/>
    </row>
    <row r="150" spans="1:13" s="28" customFormat="1" ht="12.75">
      <c r="A150" s="79"/>
      <c r="B150" s="79"/>
      <c r="C150" s="81" t="s">
        <v>120</v>
      </c>
      <c r="D150" s="132"/>
      <c r="E150" s="77"/>
      <c r="F150" s="135"/>
      <c r="G150" s="82"/>
      <c r="I150" s="209"/>
      <c r="J150" s="209"/>
      <c r="K150" s="209"/>
      <c r="L150" s="209"/>
      <c r="M150" s="209"/>
    </row>
    <row r="151" spans="1:13" s="28" customFormat="1" ht="25.5">
      <c r="A151" s="70">
        <v>6</v>
      </c>
      <c r="B151" s="70"/>
      <c r="C151" s="83" t="s">
        <v>121</v>
      </c>
      <c r="D151" s="124" t="s">
        <v>1</v>
      </c>
      <c r="E151" s="72">
        <v>110</v>
      </c>
      <c r="F151" s="125"/>
      <c r="G151" s="69"/>
      <c r="I151" s="209"/>
      <c r="J151" s="209"/>
      <c r="K151" s="209"/>
      <c r="L151" s="209"/>
      <c r="M151" s="209"/>
    </row>
    <row r="152" spans="1:13" s="28" customFormat="1" ht="25.5">
      <c r="A152" s="70">
        <f>A151+1</f>
        <v>7</v>
      </c>
      <c r="B152" s="70"/>
      <c r="C152" s="83" t="s">
        <v>122</v>
      </c>
      <c r="D152" s="124" t="s">
        <v>1</v>
      </c>
      <c r="E152" s="72">
        <v>25</v>
      </c>
      <c r="F152" s="136"/>
      <c r="G152" s="69"/>
      <c r="I152" s="209"/>
      <c r="J152" s="209"/>
      <c r="K152" s="209"/>
      <c r="L152" s="209"/>
      <c r="M152" s="209"/>
    </row>
    <row r="153" spans="1:13" s="28" customFormat="1" ht="25.5">
      <c r="A153" s="70">
        <f aca="true" t="shared" si="4" ref="A153:A173">A152+1</f>
        <v>8</v>
      </c>
      <c r="B153" s="70"/>
      <c r="C153" s="83" t="s">
        <v>123</v>
      </c>
      <c r="D153" s="124" t="s">
        <v>1</v>
      </c>
      <c r="E153" s="137">
        <v>115</v>
      </c>
      <c r="F153" s="125"/>
      <c r="G153" s="69"/>
      <c r="I153" s="209"/>
      <c r="J153" s="209"/>
      <c r="K153" s="209"/>
      <c r="L153" s="209"/>
      <c r="M153" s="209"/>
    </row>
    <row r="154" spans="1:13" s="28" customFormat="1" ht="12.75">
      <c r="A154" s="70">
        <f t="shared" si="4"/>
        <v>9</v>
      </c>
      <c r="B154" s="70"/>
      <c r="C154" s="83" t="s">
        <v>124</v>
      </c>
      <c r="D154" s="124" t="s">
        <v>1</v>
      </c>
      <c r="E154" s="137">
        <v>4</v>
      </c>
      <c r="F154" s="125"/>
      <c r="G154" s="69"/>
      <c r="I154" s="209"/>
      <c r="J154" s="209"/>
      <c r="K154" s="209"/>
      <c r="L154" s="209"/>
      <c r="M154" s="209"/>
    </row>
    <row r="155" spans="1:13" s="28" customFormat="1" ht="12.75">
      <c r="A155" s="70">
        <f t="shared" si="4"/>
        <v>10</v>
      </c>
      <c r="B155" s="70"/>
      <c r="C155" s="83" t="s">
        <v>125</v>
      </c>
      <c r="D155" s="124" t="s">
        <v>1</v>
      </c>
      <c r="E155" s="137">
        <v>20</v>
      </c>
      <c r="F155" s="125"/>
      <c r="G155" s="69"/>
      <c r="I155" s="209"/>
      <c r="J155" s="209"/>
      <c r="K155" s="209"/>
      <c r="L155" s="209"/>
      <c r="M155" s="209"/>
    </row>
    <row r="156" spans="1:13" s="28" customFormat="1" ht="12.75">
      <c r="A156" s="70">
        <f t="shared" si="4"/>
        <v>11</v>
      </c>
      <c r="B156" s="70"/>
      <c r="C156" s="83" t="s">
        <v>126</v>
      </c>
      <c r="D156" s="124" t="s">
        <v>1</v>
      </c>
      <c r="E156" s="137">
        <v>20</v>
      </c>
      <c r="F156" s="125"/>
      <c r="G156" s="69"/>
      <c r="I156" s="209"/>
      <c r="J156" s="209"/>
      <c r="K156" s="209"/>
      <c r="L156" s="209"/>
      <c r="M156" s="209"/>
    </row>
    <row r="157" spans="1:13" s="28" customFormat="1" ht="12.75">
      <c r="A157" s="70">
        <f t="shared" si="4"/>
        <v>12</v>
      </c>
      <c r="B157" s="70"/>
      <c r="C157" s="83" t="s">
        <v>127</v>
      </c>
      <c r="D157" s="124" t="s">
        <v>1</v>
      </c>
      <c r="E157" s="72">
        <v>4</v>
      </c>
      <c r="F157" s="136"/>
      <c r="G157" s="69"/>
      <c r="I157" s="209"/>
      <c r="J157" s="209"/>
      <c r="K157" s="209"/>
      <c r="L157" s="209"/>
      <c r="M157" s="209"/>
    </row>
    <row r="158" spans="1:13" s="28" customFormat="1" ht="25.5">
      <c r="A158" s="70">
        <f t="shared" si="4"/>
        <v>13</v>
      </c>
      <c r="B158" s="70"/>
      <c r="C158" s="83" t="s">
        <v>128</v>
      </c>
      <c r="D158" s="124" t="s">
        <v>129</v>
      </c>
      <c r="E158" s="72">
        <v>28</v>
      </c>
      <c r="F158" s="125"/>
      <c r="G158" s="69"/>
      <c r="I158" s="209"/>
      <c r="J158" s="209"/>
      <c r="K158" s="209"/>
      <c r="L158" s="209"/>
      <c r="M158" s="209"/>
    </row>
    <row r="159" spans="1:13" s="28" customFormat="1" ht="25.5">
      <c r="A159" s="70">
        <f t="shared" si="4"/>
        <v>14</v>
      </c>
      <c r="B159" s="70"/>
      <c r="C159" s="83" t="s">
        <v>130</v>
      </c>
      <c r="D159" s="124" t="s">
        <v>129</v>
      </c>
      <c r="E159" s="72">
        <v>8</v>
      </c>
      <c r="F159" s="125"/>
      <c r="G159" s="69"/>
      <c r="I159" s="209"/>
      <c r="J159" s="209"/>
      <c r="K159" s="209"/>
      <c r="L159" s="209"/>
      <c r="M159" s="209"/>
    </row>
    <row r="160" spans="1:13" s="28" customFormat="1" ht="12.75">
      <c r="A160" s="70">
        <f t="shared" si="4"/>
        <v>15</v>
      </c>
      <c r="B160" s="70"/>
      <c r="C160" s="83" t="s">
        <v>131</v>
      </c>
      <c r="D160" s="124" t="s">
        <v>104</v>
      </c>
      <c r="E160" s="137">
        <v>30</v>
      </c>
      <c r="F160" s="125"/>
      <c r="G160" s="69"/>
      <c r="I160" s="209"/>
      <c r="J160" s="209"/>
      <c r="K160" s="209"/>
      <c r="L160" s="209"/>
      <c r="M160" s="209"/>
    </row>
    <row r="161" spans="1:13" s="28" customFormat="1" ht="12.75">
      <c r="A161" s="70">
        <f t="shared" si="4"/>
        <v>16</v>
      </c>
      <c r="B161" s="70"/>
      <c r="C161" s="83" t="s">
        <v>132</v>
      </c>
      <c r="D161" s="124" t="s">
        <v>104</v>
      </c>
      <c r="E161" s="72">
        <v>10</v>
      </c>
      <c r="F161" s="136"/>
      <c r="G161" s="69"/>
      <c r="I161" s="209"/>
      <c r="J161" s="209"/>
      <c r="K161" s="209"/>
      <c r="L161" s="209"/>
      <c r="M161" s="209"/>
    </row>
    <row r="162" spans="1:13" s="28" customFormat="1" ht="12.75">
      <c r="A162" s="70">
        <f t="shared" si="4"/>
        <v>17</v>
      </c>
      <c r="B162" s="70"/>
      <c r="C162" s="138" t="s">
        <v>133</v>
      </c>
      <c r="D162" s="124" t="s">
        <v>134</v>
      </c>
      <c r="E162" s="137">
        <v>52</v>
      </c>
      <c r="F162" s="136"/>
      <c r="G162" s="69"/>
      <c r="I162" s="209"/>
      <c r="J162" s="209"/>
      <c r="K162" s="209"/>
      <c r="L162" s="209"/>
      <c r="M162" s="209"/>
    </row>
    <row r="163" spans="1:13" s="28" customFormat="1" ht="12.75">
      <c r="A163" s="70">
        <f t="shared" si="4"/>
        <v>18</v>
      </c>
      <c r="B163" s="70"/>
      <c r="C163" s="68" t="s">
        <v>135</v>
      </c>
      <c r="D163" s="124" t="s">
        <v>104</v>
      </c>
      <c r="E163" s="72">
        <v>4</v>
      </c>
      <c r="F163" s="136"/>
      <c r="G163" s="69"/>
      <c r="I163" s="209"/>
      <c r="J163" s="209"/>
      <c r="K163" s="209"/>
      <c r="L163" s="209"/>
      <c r="M163" s="209"/>
    </row>
    <row r="164" spans="1:13" s="28" customFormat="1" ht="25.5">
      <c r="A164" s="70">
        <f t="shared" si="4"/>
        <v>19</v>
      </c>
      <c r="B164" s="70"/>
      <c r="C164" s="84" t="s">
        <v>136</v>
      </c>
      <c r="D164" s="70" t="s">
        <v>137</v>
      </c>
      <c r="E164" s="72">
        <v>50</v>
      </c>
      <c r="F164" s="136"/>
      <c r="G164" s="69"/>
      <c r="I164" s="209"/>
      <c r="J164" s="209"/>
      <c r="K164" s="209"/>
      <c r="L164" s="209"/>
      <c r="M164" s="209"/>
    </row>
    <row r="165" spans="1:13" s="28" customFormat="1" ht="12.75">
      <c r="A165" s="70">
        <f t="shared" si="4"/>
        <v>20</v>
      </c>
      <c r="B165" s="70"/>
      <c r="C165" s="84" t="s">
        <v>138</v>
      </c>
      <c r="D165" s="124" t="s">
        <v>104</v>
      </c>
      <c r="E165" s="137">
        <v>1</v>
      </c>
      <c r="F165" s="125"/>
      <c r="G165" s="69"/>
      <c r="I165" s="209"/>
      <c r="J165" s="209"/>
      <c r="K165" s="209"/>
      <c r="L165" s="209"/>
      <c r="M165" s="209"/>
    </row>
    <row r="166" spans="1:13" s="28" customFormat="1" ht="25.5">
      <c r="A166" s="70">
        <f t="shared" si="4"/>
        <v>21</v>
      </c>
      <c r="B166" s="70"/>
      <c r="C166" s="84" t="s">
        <v>139</v>
      </c>
      <c r="D166" s="124" t="s">
        <v>104</v>
      </c>
      <c r="E166" s="137">
        <v>2</v>
      </c>
      <c r="F166" s="125"/>
      <c r="G166" s="69"/>
      <c r="I166" s="209"/>
      <c r="J166" s="209"/>
      <c r="K166" s="209"/>
      <c r="L166" s="209"/>
      <c r="M166" s="209"/>
    </row>
    <row r="167" spans="1:13" s="28" customFormat="1" ht="12.75">
      <c r="A167" s="70">
        <f t="shared" si="4"/>
        <v>22</v>
      </c>
      <c r="B167" s="70"/>
      <c r="C167" s="68" t="s">
        <v>140</v>
      </c>
      <c r="D167" s="124" t="s">
        <v>104</v>
      </c>
      <c r="E167" s="72">
        <v>2</v>
      </c>
      <c r="F167" s="136"/>
      <c r="G167" s="69"/>
      <c r="I167" s="209"/>
      <c r="J167" s="209"/>
      <c r="K167" s="209"/>
      <c r="L167" s="209"/>
      <c r="M167" s="209"/>
    </row>
    <row r="168" spans="1:13" s="28" customFormat="1" ht="25.5">
      <c r="A168" s="70">
        <f t="shared" si="4"/>
        <v>23</v>
      </c>
      <c r="B168" s="70"/>
      <c r="C168" s="84" t="s">
        <v>141</v>
      </c>
      <c r="D168" s="124" t="s">
        <v>104</v>
      </c>
      <c r="E168" s="72">
        <v>3</v>
      </c>
      <c r="F168" s="136"/>
      <c r="G168" s="69"/>
      <c r="I168" s="209"/>
      <c r="J168" s="209"/>
      <c r="K168" s="209"/>
      <c r="L168" s="209"/>
      <c r="M168" s="209"/>
    </row>
    <row r="169" spans="1:13" s="28" customFormat="1" ht="25.5">
      <c r="A169" s="70">
        <f t="shared" si="4"/>
        <v>24</v>
      </c>
      <c r="B169" s="70"/>
      <c r="C169" s="84" t="s">
        <v>142</v>
      </c>
      <c r="D169" s="124" t="s">
        <v>1</v>
      </c>
      <c r="E169" s="137">
        <v>100</v>
      </c>
      <c r="F169" s="136"/>
      <c r="G169" s="69"/>
      <c r="I169" s="209"/>
      <c r="J169" s="209"/>
      <c r="K169" s="209"/>
      <c r="L169" s="209"/>
      <c r="M169" s="209"/>
    </row>
    <row r="170" spans="1:13" s="28" customFormat="1" ht="25.5">
      <c r="A170" s="70">
        <f t="shared" si="4"/>
        <v>25</v>
      </c>
      <c r="B170" s="70"/>
      <c r="C170" s="84" t="s">
        <v>143</v>
      </c>
      <c r="D170" s="70" t="s">
        <v>1</v>
      </c>
      <c r="E170" s="72">
        <v>100</v>
      </c>
      <c r="F170" s="136"/>
      <c r="G170" s="69"/>
      <c r="I170" s="209"/>
      <c r="J170" s="209"/>
      <c r="K170" s="209"/>
      <c r="L170" s="209"/>
      <c r="M170" s="209"/>
    </row>
    <row r="171" spans="1:13" s="28" customFormat="1" ht="12.75">
      <c r="A171" s="70">
        <f t="shared" si="4"/>
        <v>26</v>
      </c>
      <c r="B171" s="70"/>
      <c r="C171" s="84" t="s">
        <v>144</v>
      </c>
      <c r="D171" s="124" t="s">
        <v>1</v>
      </c>
      <c r="E171" s="137">
        <v>2</v>
      </c>
      <c r="F171" s="125"/>
      <c r="G171" s="69"/>
      <c r="I171" s="209"/>
      <c r="J171" s="209"/>
      <c r="K171" s="209"/>
      <c r="L171" s="209"/>
      <c r="M171" s="209"/>
    </row>
    <row r="172" spans="1:13" s="28" customFormat="1" ht="12.75">
      <c r="A172" s="70">
        <f t="shared" si="4"/>
        <v>27</v>
      </c>
      <c r="B172" s="70"/>
      <c r="C172" s="84" t="s">
        <v>145</v>
      </c>
      <c r="D172" s="124" t="s">
        <v>1</v>
      </c>
      <c r="E172" s="137">
        <v>2</v>
      </c>
      <c r="F172" s="125"/>
      <c r="G172" s="69"/>
      <c r="I172" s="209"/>
      <c r="J172" s="209"/>
      <c r="K172" s="209"/>
      <c r="L172" s="209"/>
      <c r="M172" s="209"/>
    </row>
    <row r="173" spans="1:13" ht="12.75">
      <c r="A173" s="70">
        <f t="shared" si="4"/>
        <v>28</v>
      </c>
      <c r="B173" s="70"/>
      <c r="C173" s="84" t="s">
        <v>146</v>
      </c>
      <c r="D173" s="124" t="s">
        <v>5</v>
      </c>
      <c r="E173" s="72">
        <v>108</v>
      </c>
      <c r="F173" s="136"/>
      <c r="G173" s="69"/>
      <c r="I173" s="213"/>
      <c r="J173" s="213"/>
      <c r="K173" s="213"/>
      <c r="L173" s="213"/>
      <c r="M173" s="213"/>
    </row>
    <row r="174" spans="1:13" ht="12.75">
      <c r="A174" s="67"/>
      <c r="B174" s="67"/>
      <c r="C174" s="84"/>
      <c r="D174" s="124"/>
      <c r="E174" s="139"/>
      <c r="F174" s="140"/>
      <c r="G174" s="85"/>
      <c r="I174" s="213"/>
      <c r="J174" s="213"/>
      <c r="K174" s="213"/>
      <c r="L174" s="213"/>
      <c r="M174" s="213"/>
    </row>
    <row r="175" spans="1:13" s="102" customFormat="1" ht="12.75">
      <c r="A175" s="100"/>
      <c r="B175" s="100"/>
      <c r="C175" s="101" t="s">
        <v>157</v>
      </c>
      <c r="D175" s="100"/>
      <c r="E175" s="59"/>
      <c r="F175" s="59"/>
      <c r="G175" s="59"/>
      <c r="I175" s="211"/>
      <c r="J175" s="211"/>
      <c r="K175" s="211"/>
      <c r="L175" s="211"/>
      <c r="M175" s="211"/>
    </row>
    <row r="176" spans="1:13" s="102" customFormat="1" ht="12.75">
      <c r="A176" s="67"/>
      <c r="B176" s="67"/>
      <c r="C176" s="141" t="s">
        <v>172</v>
      </c>
      <c r="D176" s="67"/>
      <c r="E176" s="10"/>
      <c r="F176" s="10"/>
      <c r="G176" s="10"/>
      <c r="I176" s="211"/>
      <c r="J176" s="211"/>
      <c r="K176" s="211"/>
      <c r="L176" s="211"/>
      <c r="M176" s="211"/>
    </row>
    <row r="177" spans="1:13" s="102" customFormat="1" ht="12.75">
      <c r="A177" s="67"/>
      <c r="B177" s="67"/>
      <c r="C177" s="86" t="s">
        <v>19</v>
      </c>
      <c r="D177" s="67"/>
      <c r="E177" s="10"/>
      <c r="F177" s="10"/>
      <c r="G177" s="10"/>
      <c r="I177" s="211"/>
      <c r="J177" s="211"/>
      <c r="K177" s="211"/>
      <c r="L177" s="211"/>
      <c r="M177" s="211"/>
    </row>
    <row r="178" spans="1:13" s="102" customFormat="1" ht="12.75">
      <c r="A178" s="67"/>
      <c r="B178" s="67"/>
      <c r="C178" s="46" t="s">
        <v>158</v>
      </c>
      <c r="D178" s="67"/>
      <c r="E178" s="10"/>
      <c r="F178" s="10"/>
      <c r="G178" s="42"/>
      <c r="I178" s="211"/>
      <c r="J178" s="211"/>
      <c r="K178" s="211"/>
      <c r="L178" s="211"/>
      <c r="M178" s="211"/>
    </row>
    <row r="179" spans="1:13" s="102" customFormat="1" ht="13.5" thickBot="1">
      <c r="A179" s="67"/>
      <c r="B179" s="67"/>
      <c r="C179" s="46" t="s">
        <v>20</v>
      </c>
      <c r="D179" s="67"/>
      <c r="E179" s="10"/>
      <c r="F179" s="10"/>
      <c r="G179" s="43">
        <f>G178*0.2</f>
        <v>0</v>
      </c>
      <c r="I179" s="211"/>
      <c r="J179" s="211"/>
      <c r="K179" s="211"/>
      <c r="L179" s="211"/>
      <c r="M179" s="211"/>
    </row>
    <row r="180" spans="1:7" s="102" customFormat="1" ht="13.5" thickBot="1">
      <c r="A180" s="67"/>
      <c r="B180" s="67"/>
      <c r="C180" s="46" t="s">
        <v>21</v>
      </c>
      <c r="D180" s="142"/>
      <c r="E180" s="10"/>
      <c r="F180" s="143"/>
      <c r="G180" s="49">
        <f>G179+G178</f>
        <v>0</v>
      </c>
    </row>
    <row r="181" ht="12.75">
      <c r="H181" s="102"/>
    </row>
    <row r="182" ht="12.75">
      <c r="H182" s="102"/>
    </row>
    <row r="183" ht="12.75">
      <c r="H183" s="102"/>
    </row>
    <row r="184" ht="12.75">
      <c r="H184" s="102"/>
    </row>
    <row r="185" spans="3:8" ht="12.75">
      <c r="C185" s="13" t="s">
        <v>17</v>
      </c>
      <c r="H185" s="102"/>
    </row>
  </sheetData>
  <sheetProtection/>
  <mergeCells count="7">
    <mergeCell ref="A138:A141"/>
    <mergeCell ref="A2:G2"/>
    <mergeCell ref="A7:G7"/>
    <mergeCell ref="A5:G5"/>
    <mergeCell ref="A1:IV1"/>
    <mergeCell ref="A3:G3"/>
    <mergeCell ref="A4:G4"/>
  </mergeCells>
  <printOptions horizontalCentered="1"/>
  <pageMargins left="0.7916666666666666" right="0.1968503937007874" top="0.8267716535433072" bottom="0.3958333333333333" header="0.1968503937007874" footer="0.1968503937007874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STROI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Gerashka</cp:lastModifiedBy>
  <cp:lastPrinted>2017-06-02T12:54:11Z</cp:lastPrinted>
  <dcterms:created xsi:type="dcterms:W3CDTF">2009-02-17T12:28:47Z</dcterms:created>
  <dcterms:modified xsi:type="dcterms:W3CDTF">2017-06-02T12:56:19Z</dcterms:modified>
  <cp:category/>
  <cp:version/>
  <cp:contentType/>
  <cp:contentStatus/>
</cp:coreProperties>
</file>